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60" activeTab="2"/>
  </bookViews>
  <sheets>
    <sheet name="Лист2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<sst xmlns="http://schemas.openxmlformats.org/spreadsheetml/2006/main" count="138" uniqueCount="37">
  <si>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Баргузинская</t>
  </si>
  <si>
    <t>У-Баргузинская</t>
  </si>
  <si>
    <t>Баянгольская</t>
  </si>
  <si>
    <t xml:space="preserve">Улюнская </t>
  </si>
  <si>
    <t>Хилганайская</t>
  </si>
  <si>
    <t>Уринская</t>
  </si>
  <si>
    <t>Юбилейная</t>
  </si>
  <si>
    <t>Сувинская</t>
  </si>
  <si>
    <t>Читканская</t>
  </si>
  <si>
    <t>Адамовская</t>
  </si>
  <si>
    <t>Улюкчиканская</t>
  </si>
  <si>
    <t>Карасунская</t>
  </si>
  <si>
    <t>наименование учреждения</t>
  </si>
  <si>
    <t>33%численности</t>
  </si>
  <si>
    <t>ИТОГО: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</si>
  <si>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</si>
  <si>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</si>
  <si>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</si>
  <si>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</si>
  <si>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</si>
  <si>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</si>
  <si>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</si>
  <si>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</si>
  <si>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</si>
  <si>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континент на 2016 год</t>
  </si>
  <si>
    <t>Гусихинская</t>
  </si>
  <si>
    <t>Максимихинская</t>
  </si>
  <si>
    <t>Уржильская</t>
  </si>
  <si>
    <t>Распределение субсидии на организацию горячего питания учащихся общеобразовательных организаций РБ</t>
  </si>
  <si>
    <t>субсидия РБ на 2016г.</t>
  </si>
  <si>
    <t>Баргузинский район</t>
  </si>
  <si>
    <t xml:space="preserve">Распределение средств муниципального бюджета на горячее питание в 2016 году </t>
  </si>
  <si>
    <t xml:space="preserve">Дополнительные средства республиканского бюджета на горячее питание в 2016 году </t>
  </si>
  <si>
    <t>4 %численности</t>
  </si>
  <si>
    <t>Всего</t>
  </si>
  <si>
    <t xml:space="preserve">Распределение средств муниципального бюджета на горячее питание в 2017 году </t>
  </si>
  <si>
    <t>кол-во дней питания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</si>
</sst>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E5" sqref="E5:M5"/>
    </sheetView>
  </sheetViews>
  <sheetFormatPr defaultColWidth="9.00390625" defaultRowHeight="12.75"/>
  <cols>
    <col min="4" max="4" width="10.00390625" style="0" customWidth="1"/>
  </cols>
  <sheetData>
    <row r="1" spans="1:13" ht="12.7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3:4" ht="12.75">
      <c r="C2" s="14" t="s">
        <v>30</v>
      </c>
      <c r="D2" s="14"/>
    </row>
    <row r="3" spans="1:13" ht="69" customHeight="1">
      <c r="A3" s="12" t="s">
        <v>12</v>
      </c>
      <c r="B3" s="12" t="s">
        <v>24</v>
      </c>
      <c r="C3" s="12" t="s">
        <v>13</v>
      </c>
      <c r="D3" s="12" t="s">
        <v>29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</row>
    <row r="4" spans="1:13" ht="12.75" hidden="1">
      <c r="A4" s="2" t="s">
        <v>0</v>
      </c>
      <c r="B4" s="2">
        <v>1030</v>
      </c>
      <c r="C4" s="2">
        <v>339.9</v>
      </c>
      <c r="D4" s="2">
        <v>339.9</v>
      </c>
      <c r="E4" s="2">
        <v>56400</v>
      </c>
      <c r="F4" s="2">
        <v>72910</v>
      </c>
      <c r="G4" s="2">
        <v>53000</v>
      </c>
      <c r="H4" s="2">
        <v>79560</v>
      </c>
      <c r="I4" s="2">
        <v>49690</v>
      </c>
      <c r="J4" s="2">
        <v>79560</v>
      </c>
      <c r="K4" s="2">
        <v>82860</v>
      </c>
      <c r="L4" s="2">
        <v>56370</v>
      </c>
      <c r="M4" s="2">
        <v>66290</v>
      </c>
    </row>
    <row r="5" spans="1:13" ht="12.75">
      <c r="A5" s="13" t="s">
        <v>14</v>
      </c>
      <c r="B5" s="13">
        <v>3441</v>
      </c>
      <c r="C5" s="13">
        <v>1136</v>
      </c>
      <c r="D5" s="13">
        <v>1947.9</v>
      </c>
      <c r="E5" s="13">
        <v>184</v>
      </c>
      <c r="F5" s="13">
        <v>238</v>
      </c>
      <c r="G5" s="13">
        <v>173</v>
      </c>
      <c r="H5" s="13">
        <v>259.7</v>
      </c>
      <c r="I5" s="13">
        <v>162.6</v>
      </c>
      <c r="J5" s="13">
        <v>259.7</v>
      </c>
      <c r="K5" s="13">
        <v>270.5</v>
      </c>
      <c r="L5" s="13">
        <v>184</v>
      </c>
      <c r="M5" s="13">
        <v>216.4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0"/>
  <sheetViews>
    <sheetView zoomScalePageLayoutView="0" workbookViewId="0" topLeftCell="A1">
      <selection activeCell="A3" sqref="A3:O21"/>
    </sheetView>
  </sheetViews>
  <sheetFormatPr defaultColWidth="9.00390625" defaultRowHeight="12.75"/>
  <cols>
    <col min="1" max="1" width="12.875" style="0" customWidth="1"/>
    <col min="2" max="2" width="6.625" style="0" customWidth="1"/>
    <col min="3" max="3" width="6.125" style="0" customWidth="1"/>
    <col min="4" max="4" width="5.00390625" style="0" customWidth="1"/>
    <col min="5" max="5" width="7.625" style="0" customWidth="1"/>
    <col min="6" max="6" width="11.00390625" style="0" customWidth="1"/>
    <col min="9" max="9" width="9.625" style="0" bestFit="1" customWidth="1"/>
    <col min="11" max="11" width="8.625" style="0" customWidth="1"/>
    <col min="12" max="12" width="8.25390625" style="0" customWidth="1"/>
    <col min="13" max="13" width="9.00390625" style="0" customWidth="1"/>
    <col min="14" max="14" width="8.875" style="0" customWidth="1"/>
    <col min="15" max="15" width="9.00390625" style="0" customWidth="1"/>
    <col min="16" max="16" width="12.625" style="0" customWidth="1"/>
  </cols>
  <sheetData>
    <row r="1" ht="3.75" customHeight="1"/>
    <row r="2" spans="1:15" ht="12.75" hidden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45">
      <c r="A5" s="3" t="s">
        <v>12</v>
      </c>
      <c r="B5" s="3" t="s">
        <v>24</v>
      </c>
      <c r="C5" s="3" t="s">
        <v>13</v>
      </c>
      <c r="D5" s="3"/>
      <c r="E5" s="3" t="s">
        <v>14</v>
      </c>
      <c r="F5" s="3"/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</row>
    <row r="6" spans="1:15" ht="12.75">
      <c r="A6" s="4" t="s">
        <v>0</v>
      </c>
      <c r="B6" s="1">
        <v>1030</v>
      </c>
      <c r="C6" s="8">
        <f aca="true" t="shared" si="0" ref="C6:C20">B6*33%</f>
        <v>339.90000000000003</v>
      </c>
      <c r="D6" s="8">
        <f aca="true" t="shared" si="1" ref="D6:D16">C6</f>
        <v>339.90000000000003</v>
      </c>
      <c r="E6" s="8">
        <v>348</v>
      </c>
      <c r="F6" s="15">
        <v>596716</v>
      </c>
      <c r="G6" s="8">
        <v>56366</v>
      </c>
      <c r="H6" s="8">
        <v>72908</v>
      </c>
      <c r="I6" s="8">
        <v>52996</v>
      </c>
      <c r="J6" s="8">
        <v>79556</v>
      </c>
      <c r="K6" s="8">
        <v>49811</v>
      </c>
      <c r="L6" s="8">
        <v>79556</v>
      </c>
      <c r="M6" s="8">
        <v>82864</v>
      </c>
      <c r="N6" s="8">
        <v>56366</v>
      </c>
      <c r="O6" s="8">
        <v>66292</v>
      </c>
    </row>
    <row r="7" spans="1:15" ht="12.75">
      <c r="A7" s="4" t="s">
        <v>1</v>
      </c>
      <c r="B7" s="1">
        <v>1055</v>
      </c>
      <c r="C7" s="8">
        <f t="shared" si="0"/>
        <v>348.15000000000003</v>
      </c>
      <c r="D7" s="8">
        <f t="shared" si="1"/>
        <v>348.15000000000003</v>
      </c>
      <c r="E7" s="8">
        <v>368</v>
      </c>
      <c r="F7" s="15">
        <v>631010</v>
      </c>
      <c r="G7" s="8">
        <v>59606</v>
      </c>
      <c r="H7" s="8">
        <v>77099</v>
      </c>
      <c r="I7" s="8">
        <v>56042</v>
      </c>
      <c r="J7" s="8">
        <v>84128</v>
      </c>
      <c r="K7" s="8">
        <v>52672</v>
      </c>
      <c r="L7" s="8">
        <v>84128</v>
      </c>
      <c r="M7" s="8">
        <v>87627</v>
      </c>
      <c r="N7" s="8">
        <v>59606</v>
      </c>
      <c r="O7" s="8">
        <v>70101</v>
      </c>
    </row>
    <row r="8" spans="1:15" ht="12.75">
      <c r="A8" s="4" t="s">
        <v>2</v>
      </c>
      <c r="B8" s="1">
        <v>284</v>
      </c>
      <c r="C8" s="8">
        <f t="shared" si="0"/>
        <v>93.72</v>
      </c>
      <c r="D8" s="8">
        <f t="shared" si="1"/>
        <v>93.72</v>
      </c>
      <c r="E8" s="8">
        <v>85</v>
      </c>
      <c r="F8" s="15">
        <v>145750</v>
      </c>
      <c r="G8" s="8">
        <v>13768</v>
      </c>
      <c r="H8" s="8">
        <v>17808</v>
      </c>
      <c r="I8" s="8">
        <v>12945</v>
      </c>
      <c r="J8" s="8">
        <v>19432</v>
      </c>
      <c r="K8" s="8">
        <v>12166</v>
      </c>
      <c r="L8" s="8">
        <v>19432</v>
      </c>
      <c r="M8" s="8">
        <v>20240</v>
      </c>
      <c r="N8" s="8">
        <v>13768</v>
      </c>
      <c r="O8" s="8">
        <v>16192</v>
      </c>
    </row>
    <row r="9" spans="1:15" ht="12.75">
      <c r="A9" s="4" t="s">
        <v>3</v>
      </c>
      <c r="B9" s="1">
        <v>222</v>
      </c>
      <c r="C9" s="8">
        <f t="shared" si="0"/>
        <v>73.26</v>
      </c>
      <c r="D9" s="8">
        <f t="shared" si="1"/>
        <v>73.26</v>
      </c>
      <c r="E9" s="8">
        <v>77</v>
      </c>
      <c r="F9" s="15">
        <v>132032</v>
      </c>
      <c r="G9" s="8">
        <v>12472</v>
      </c>
      <c r="H9" s="8">
        <v>16132</v>
      </c>
      <c r="I9" s="8">
        <v>11726</v>
      </c>
      <c r="J9" s="8">
        <v>17603</v>
      </c>
      <c r="K9" s="8">
        <v>11021</v>
      </c>
      <c r="L9" s="8">
        <v>17603</v>
      </c>
      <c r="M9" s="8">
        <v>18335</v>
      </c>
      <c r="N9" s="8">
        <v>12472</v>
      </c>
      <c r="O9" s="8">
        <v>14668</v>
      </c>
    </row>
    <row r="10" spans="1:15" ht="12.75">
      <c r="A10" s="4" t="s">
        <v>4</v>
      </c>
      <c r="B10" s="1">
        <v>107</v>
      </c>
      <c r="C10" s="8">
        <f t="shared" si="0"/>
        <v>35.31</v>
      </c>
      <c r="D10" s="8">
        <f t="shared" si="1"/>
        <v>35.31</v>
      </c>
      <c r="E10" s="8">
        <v>36</v>
      </c>
      <c r="F10" s="15">
        <v>61729</v>
      </c>
      <c r="G10" s="8">
        <v>5831</v>
      </c>
      <c r="H10" s="8">
        <v>7542</v>
      </c>
      <c r="I10" s="8">
        <v>5482</v>
      </c>
      <c r="J10" s="8">
        <v>8230</v>
      </c>
      <c r="K10" s="8">
        <v>5153</v>
      </c>
      <c r="L10" s="8">
        <v>8230</v>
      </c>
      <c r="M10" s="8">
        <v>8572</v>
      </c>
      <c r="N10" s="8">
        <v>5831</v>
      </c>
      <c r="O10" s="8">
        <v>6858</v>
      </c>
    </row>
    <row r="11" spans="1:15" ht="12.75">
      <c r="A11" s="4" t="s">
        <v>5</v>
      </c>
      <c r="B11" s="1">
        <v>202</v>
      </c>
      <c r="C11" s="8">
        <f t="shared" si="0"/>
        <v>66.66</v>
      </c>
      <c r="D11" s="8">
        <f t="shared" si="1"/>
        <v>66.66</v>
      </c>
      <c r="E11" s="8">
        <v>68</v>
      </c>
      <c r="F11" s="15">
        <v>116600</v>
      </c>
      <c r="G11" s="8">
        <v>11014</v>
      </c>
      <c r="H11" s="8">
        <v>14247</v>
      </c>
      <c r="I11" s="8">
        <v>10356</v>
      </c>
      <c r="J11" s="8">
        <v>15545</v>
      </c>
      <c r="K11" s="8">
        <v>9733</v>
      </c>
      <c r="L11" s="8">
        <v>15545</v>
      </c>
      <c r="M11" s="8">
        <v>16192</v>
      </c>
      <c r="N11" s="8">
        <v>11014</v>
      </c>
      <c r="O11" s="8">
        <v>12954</v>
      </c>
    </row>
    <row r="12" spans="1:15" ht="12.75">
      <c r="A12" s="4" t="s">
        <v>6</v>
      </c>
      <c r="B12" s="1">
        <v>140</v>
      </c>
      <c r="C12" s="8">
        <f t="shared" si="0"/>
        <v>46.2</v>
      </c>
      <c r="D12" s="8">
        <f t="shared" si="1"/>
        <v>46.2</v>
      </c>
      <c r="E12" s="8">
        <v>47</v>
      </c>
      <c r="F12" s="15">
        <v>80591</v>
      </c>
      <c r="G12" s="8">
        <v>7613</v>
      </c>
      <c r="H12" s="8">
        <v>9847</v>
      </c>
      <c r="I12" s="8">
        <v>7158</v>
      </c>
      <c r="J12" s="8">
        <v>10745</v>
      </c>
      <c r="K12" s="8">
        <v>6727</v>
      </c>
      <c r="L12" s="8">
        <v>10745</v>
      </c>
      <c r="M12" s="8">
        <v>11191</v>
      </c>
      <c r="N12" s="8">
        <v>7612</v>
      </c>
      <c r="O12" s="8">
        <v>8953</v>
      </c>
    </row>
    <row r="13" spans="1:15" ht="12.75">
      <c r="A13" s="4" t="s">
        <v>7</v>
      </c>
      <c r="B13" s="1">
        <v>76</v>
      </c>
      <c r="C13" s="8">
        <f t="shared" si="0"/>
        <v>25.080000000000002</v>
      </c>
      <c r="D13" s="8">
        <f t="shared" si="1"/>
        <v>25.080000000000002</v>
      </c>
      <c r="E13" s="8">
        <v>26</v>
      </c>
      <c r="F13" s="15">
        <v>44582</v>
      </c>
      <c r="G13" s="8">
        <v>4211</v>
      </c>
      <c r="H13" s="8">
        <v>5447</v>
      </c>
      <c r="I13" s="8">
        <v>3959</v>
      </c>
      <c r="J13" s="8">
        <v>5944</v>
      </c>
      <c r="K13" s="8">
        <v>3721</v>
      </c>
      <c r="L13" s="8">
        <v>5944</v>
      </c>
      <c r="M13" s="8">
        <v>6191</v>
      </c>
      <c r="N13" s="8">
        <v>4211</v>
      </c>
      <c r="O13" s="8">
        <v>4953</v>
      </c>
    </row>
    <row r="14" spans="1:15" ht="12.75">
      <c r="A14" s="4" t="s">
        <v>8</v>
      </c>
      <c r="B14" s="1">
        <v>108</v>
      </c>
      <c r="C14" s="8">
        <f t="shared" si="0"/>
        <v>35.64</v>
      </c>
      <c r="D14" s="8">
        <f t="shared" si="1"/>
        <v>35.64</v>
      </c>
      <c r="E14" s="8">
        <v>36</v>
      </c>
      <c r="F14" s="15">
        <v>61729</v>
      </c>
      <c r="G14" s="8">
        <v>5831</v>
      </c>
      <c r="H14" s="8">
        <v>7542</v>
      </c>
      <c r="I14" s="8">
        <v>5482</v>
      </c>
      <c r="J14" s="8">
        <v>8230</v>
      </c>
      <c r="K14" s="8">
        <v>5153</v>
      </c>
      <c r="L14" s="8">
        <v>8230</v>
      </c>
      <c r="M14" s="8">
        <v>8572</v>
      </c>
      <c r="N14" s="8">
        <v>5831</v>
      </c>
      <c r="O14" s="8">
        <v>6858</v>
      </c>
    </row>
    <row r="15" spans="1:15" ht="12.75">
      <c r="A15" s="4" t="s">
        <v>9</v>
      </c>
      <c r="B15" s="1">
        <v>49</v>
      </c>
      <c r="C15" s="8">
        <f t="shared" si="0"/>
        <v>16.17</v>
      </c>
      <c r="D15" s="8">
        <f t="shared" si="1"/>
        <v>16.17</v>
      </c>
      <c r="E15" s="8">
        <v>16</v>
      </c>
      <c r="F15" s="15">
        <v>27435</v>
      </c>
      <c r="G15" s="8">
        <v>2592</v>
      </c>
      <c r="H15" s="8">
        <v>3352</v>
      </c>
      <c r="I15" s="8">
        <v>2437</v>
      </c>
      <c r="J15" s="8">
        <v>3658</v>
      </c>
      <c r="K15" s="8">
        <v>2290</v>
      </c>
      <c r="L15" s="8">
        <v>3658</v>
      </c>
      <c r="M15" s="8">
        <v>3810</v>
      </c>
      <c r="N15" s="8">
        <v>2592</v>
      </c>
      <c r="O15" s="8">
        <v>3048</v>
      </c>
    </row>
    <row r="16" spans="1:15" ht="12.75">
      <c r="A16" s="4" t="s">
        <v>10</v>
      </c>
      <c r="B16" s="1">
        <v>89</v>
      </c>
      <c r="C16" s="8">
        <f t="shared" si="0"/>
        <v>29.37</v>
      </c>
      <c r="D16" s="8">
        <f t="shared" si="1"/>
        <v>29.37</v>
      </c>
      <c r="E16" s="8">
        <v>29</v>
      </c>
      <c r="F16" s="15">
        <v>49726</v>
      </c>
      <c r="G16" s="8">
        <v>4697</v>
      </c>
      <c r="H16" s="8">
        <v>6076</v>
      </c>
      <c r="I16" s="8">
        <v>4416</v>
      </c>
      <c r="J16" s="8">
        <v>6630</v>
      </c>
      <c r="K16" s="8">
        <v>4151</v>
      </c>
      <c r="L16" s="8">
        <v>6630</v>
      </c>
      <c r="M16" s="8">
        <v>6905</v>
      </c>
      <c r="N16" s="8">
        <v>4697</v>
      </c>
      <c r="O16" s="8">
        <v>5524</v>
      </c>
    </row>
    <row r="17" spans="1:15" ht="12.75">
      <c r="A17" s="5" t="s">
        <v>11</v>
      </c>
      <c r="B17" s="1">
        <v>8</v>
      </c>
      <c r="C17" s="8">
        <f t="shared" si="0"/>
        <v>2.64</v>
      </c>
      <c r="D17" s="8"/>
      <c r="E17" s="8"/>
      <c r="F17" s="2"/>
      <c r="G17" s="9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6" t="s">
        <v>25</v>
      </c>
      <c r="B18" s="1">
        <v>48</v>
      </c>
      <c r="C18" s="8">
        <f t="shared" si="0"/>
        <v>15.84</v>
      </c>
      <c r="D18" s="8"/>
      <c r="E18" s="8"/>
      <c r="F18" s="2"/>
      <c r="G18" s="9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6" t="s">
        <v>26</v>
      </c>
      <c r="B19" s="1">
        <v>17</v>
      </c>
      <c r="C19" s="8">
        <f t="shared" si="0"/>
        <v>5.61</v>
      </c>
      <c r="D19" s="8"/>
      <c r="E19" s="8"/>
      <c r="F19" s="2"/>
      <c r="G19" s="9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6" t="s">
        <v>27</v>
      </c>
      <c r="B20" s="1">
        <v>6</v>
      </c>
      <c r="C20" s="8">
        <f t="shared" si="0"/>
        <v>1.98</v>
      </c>
      <c r="D20" s="8"/>
      <c r="E20" s="8"/>
      <c r="F20" s="2"/>
      <c r="G20" s="9"/>
      <c r="H20" s="10"/>
      <c r="I20" s="10"/>
      <c r="J20" s="10"/>
      <c r="K20" s="10"/>
      <c r="L20" s="10"/>
      <c r="M20" s="10"/>
      <c r="N20" s="10"/>
      <c r="O20" s="10"/>
    </row>
    <row r="21" spans="1:16" ht="12.75">
      <c r="A21" s="1"/>
      <c r="B21" s="1">
        <f aca="true" t="shared" si="2" ref="B21:O21">SUM(B6:B20)</f>
        <v>3441</v>
      </c>
      <c r="C21" s="8">
        <f t="shared" si="2"/>
        <v>1135.5300000000002</v>
      </c>
      <c r="D21" s="8">
        <f t="shared" si="2"/>
        <v>1109.4600000000003</v>
      </c>
      <c r="E21" s="8">
        <f t="shared" si="2"/>
        <v>1136</v>
      </c>
      <c r="F21" s="2">
        <f t="shared" si="2"/>
        <v>1947900</v>
      </c>
      <c r="G21" s="9">
        <f t="shared" si="2"/>
        <v>184001</v>
      </c>
      <c r="H21" s="9">
        <f t="shared" si="2"/>
        <v>238000</v>
      </c>
      <c r="I21" s="9">
        <f t="shared" si="2"/>
        <v>172999</v>
      </c>
      <c r="J21" s="9">
        <f t="shared" si="2"/>
        <v>259701</v>
      </c>
      <c r="K21" s="9">
        <f t="shared" si="2"/>
        <v>162598</v>
      </c>
      <c r="L21" s="9">
        <f t="shared" si="2"/>
        <v>259701</v>
      </c>
      <c r="M21" s="9">
        <f t="shared" si="2"/>
        <v>270499</v>
      </c>
      <c r="N21" s="9">
        <f t="shared" si="2"/>
        <v>184000</v>
      </c>
      <c r="O21" s="9">
        <f t="shared" si="2"/>
        <v>216401</v>
      </c>
      <c r="P21" s="7">
        <f>G21+H21+I21+J21+K21+L21+M21+N21+O21</f>
        <v>1947900</v>
      </c>
    </row>
    <row r="23" spans="7:15" ht="12.75">
      <c r="G23">
        <v>15</v>
      </c>
      <c r="H23">
        <v>19</v>
      </c>
      <c r="I23">
        <v>15</v>
      </c>
      <c r="J23">
        <v>22</v>
      </c>
      <c r="K23">
        <v>19</v>
      </c>
      <c r="L23">
        <v>20</v>
      </c>
      <c r="M23">
        <v>22</v>
      </c>
      <c r="N23">
        <v>16</v>
      </c>
      <c r="O23">
        <v>19</v>
      </c>
    </row>
    <row r="24" spans="7:15" ht="12.75">
      <c r="G24" s="16">
        <f>G6/E6/15</f>
        <v>10.79808429118774</v>
      </c>
      <c r="H24" s="16">
        <f>H6/E6/19</f>
        <v>11.026618269812461</v>
      </c>
      <c r="I24" s="16">
        <f>I6/E6/15</f>
        <v>10.152490421455939</v>
      </c>
      <c r="J24" s="16">
        <f>J6/E6/22</f>
        <v>10.391327063740857</v>
      </c>
      <c r="K24" s="16">
        <f>K6/E6/19</f>
        <v>7.533424077434966</v>
      </c>
      <c r="L24" s="16">
        <f>L6/E6/20</f>
        <v>11.430459770114942</v>
      </c>
      <c r="M24" s="16">
        <f>M6/E6/22</f>
        <v>10.823406478578892</v>
      </c>
      <c r="N24" s="16">
        <f>N6/E6/16</f>
        <v>10.123204022988507</v>
      </c>
      <c r="O24" s="16">
        <f>O6/E6/19</f>
        <v>10.026013309134907</v>
      </c>
    </row>
    <row r="25" spans="7:15" ht="12.75">
      <c r="G25" s="16">
        <f aca="true" t="shared" si="3" ref="G25:G34">G7/E7/15</f>
        <v>10.798188405797102</v>
      </c>
      <c r="H25" s="16">
        <f aca="true" t="shared" si="4" ref="H25:H34">H7/E7/19</f>
        <v>11.02674485125858</v>
      </c>
      <c r="I25" s="16">
        <f aca="true" t="shared" si="5" ref="I25:I34">I7/E7/15</f>
        <v>10.152536231884058</v>
      </c>
      <c r="J25" s="16">
        <f aca="true" t="shared" si="6" ref="J25:J34">J7/E7/22</f>
        <v>10.391304347826086</v>
      </c>
      <c r="K25" s="16">
        <f aca="true" t="shared" si="7" ref="K25:K34">K7/E7/19</f>
        <v>7.533180778032036</v>
      </c>
      <c r="L25" s="16">
        <f aca="true" t="shared" si="8" ref="L25:L34">L7/E7/20</f>
        <v>11.430434782608696</v>
      </c>
      <c r="M25" s="16">
        <f aca="true" t="shared" si="9" ref="M25:M34">M7/E7/22</f>
        <v>10.823493083003953</v>
      </c>
      <c r="N25" s="16">
        <f aca="true" t="shared" si="10" ref="N25:N34">N7/E7/16</f>
        <v>10.123301630434783</v>
      </c>
      <c r="O25" s="16">
        <f aca="true" t="shared" si="11" ref="O25:O34">O7/E7/19</f>
        <v>10.025886727688787</v>
      </c>
    </row>
    <row r="26" spans="7:15" ht="12.75">
      <c r="G26" s="16">
        <f t="shared" si="3"/>
        <v>10.79843137254902</v>
      </c>
      <c r="H26" s="16">
        <f t="shared" si="4"/>
        <v>11.026625386996903</v>
      </c>
      <c r="I26" s="16">
        <f t="shared" si="5"/>
        <v>10.152941176470588</v>
      </c>
      <c r="J26" s="16">
        <f t="shared" si="6"/>
        <v>10.39144385026738</v>
      </c>
      <c r="K26" s="16">
        <f t="shared" si="7"/>
        <v>7.53312693498452</v>
      </c>
      <c r="L26" s="16">
        <f t="shared" si="8"/>
        <v>11.430588235294119</v>
      </c>
      <c r="M26" s="16">
        <f t="shared" si="9"/>
        <v>10.823529411764707</v>
      </c>
      <c r="N26" s="16">
        <f t="shared" si="10"/>
        <v>10.123529411764705</v>
      </c>
      <c r="O26" s="16">
        <f t="shared" si="11"/>
        <v>10.026006191950465</v>
      </c>
    </row>
    <row r="27" spans="7:15" ht="12.75">
      <c r="G27" s="16">
        <f t="shared" si="3"/>
        <v>10.798268398268398</v>
      </c>
      <c r="H27" s="16">
        <f t="shared" si="4"/>
        <v>11.026657552973342</v>
      </c>
      <c r="I27" s="16">
        <f t="shared" si="5"/>
        <v>10.152380952380952</v>
      </c>
      <c r="J27" s="16">
        <f t="shared" si="6"/>
        <v>10.391381345926801</v>
      </c>
      <c r="K27" s="16">
        <f t="shared" si="7"/>
        <v>7.533151059466849</v>
      </c>
      <c r="L27" s="16">
        <f t="shared" si="8"/>
        <v>11.43051948051948</v>
      </c>
      <c r="M27" s="16">
        <f t="shared" si="9"/>
        <v>10.823494687131051</v>
      </c>
      <c r="N27" s="16">
        <f t="shared" si="10"/>
        <v>10.123376623376624</v>
      </c>
      <c r="O27" s="16">
        <f t="shared" si="11"/>
        <v>10.025974025974026</v>
      </c>
    </row>
    <row r="28" spans="7:15" ht="12.75">
      <c r="G28" s="16">
        <f t="shared" si="3"/>
        <v>10.79814814814815</v>
      </c>
      <c r="H28" s="16">
        <f t="shared" si="4"/>
        <v>11.026315789473685</v>
      </c>
      <c r="I28" s="16">
        <f t="shared" si="5"/>
        <v>10.151851851851852</v>
      </c>
      <c r="J28" s="16">
        <f t="shared" si="6"/>
        <v>10.391414141414142</v>
      </c>
      <c r="K28" s="16">
        <f t="shared" si="7"/>
        <v>7.533625730994152</v>
      </c>
      <c r="L28" s="16">
        <f t="shared" si="8"/>
        <v>11.430555555555555</v>
      </c>
      <c r="M28" s="16">
        <f t="shared" si="9"/>
        <v>10.823232323232324</v>
      </c>
      <c r="N28" s="16">
        <f t="shared" si="10"/>
        <v>10.12326388888889</v>
      </c>
      <c r="O28" s="16">
        <f t="shared" si="11"/>
        <v>10.026315789473685</v>
      </c>
    </row>
    <row r="29" spans="7:15" ht="12.75">
      <c r="G29" s="16">
        <f t="shared" si="3"/>
        <v>10.798039215686275</v>
      </c>
      <c r="H29" s="16">
        <f t="shared" si="4"/>
        <v>11.027089783281733</v>
      </c>
      <c r="I29" s="16">
        <f t="shared" si="5"/>
        <v>10.152941176470588</v>
      </c>
      <c r="J29" s="16">
        <f t="shared" si="6"/>
        <v>10.391042780748663</v>
      </c>
      <c r="K29" s="16">
        <f t="shared" si="7"/>
        <v>7.533281733746129</v>
      </c>
      <c r="L29" s="16">
        <f t="shared" si="8"/>
        <v>11.430147058823529</v>
      </c>
      <c r="M29" s="16">
        <f t="shared" si="9"/>
        <v>10.823529411764707</v>
      </c>
      <c r="N29" s="16">
        <f t="shared" si="10"/>
        <v>10.123161764705882</v>
      </c>
      <c r="O29" s="16">
        <f t="shared" si="11"/>
        <v>10.026315789473685</v>
      </c>
    </row>
    <row r="30" spans="7:15" ht="12.75">
      <c r="G30" s="16">
        <f t="shared" si="3"/>
        <v>10.798581560283687</v>
      </c>
      <c r="H30" s="16">
        <f t="shared" si="4"/>
        <v>11.026875699888018</v>
      </c>
      <c r="I30" s="16">
        <f t="shared" si="5"/>
        <v>10.153191489361701</v>
      </c>
      <c r="J30" s="16">
        <f t="shared" si="6"/>
        <v>10.391682785299807</v>
      </c>
      <c r="K30" s="16">
        <f t="shared" si="7"/>
        <v>7.533034714445688</v>
      </c>
      <c r="L30" s="16">
        <f t="shared" si="8"/>
        <v>11.430851063829788</v>
      </c>
      <c r="M30" s="16">
        <f t="shared" si="9"/>
        <v>10.82301740812379</v>
      </c>
      <c r="N30" s="16">
        <f t="shared" si="10"/>
        <v>10.122340425531915</v>
      </c>
      <c r="O30" s="16">
        <f t="shared" si="11"/>
        <v>10.025755879059352</v>
      </c>
    </row>
    <row r="31" spans="7:15" ht="12.75">
      <c r="G31" s="16">
        <f t="shared" si="3"/>
        <v>10.797435897435896</v>
      </c>
      <c r="H31" s="16">
        <f t="shared" si="4"/>
        <v>11.026315789473685</v>
      </c>
      <c r="I31" s="16">
        <f t="shared" si="5"/>
        <v>10.15128205128205</v>
      </c>
      <c r="J31" s="16">
        <f t="shared" si="6"/>
        <v>10.391608391608392</v>
      </c>
      <c r="K31" s="16">
        <f t="shared" si="7"/>
        <v>7.532388663967612</v>
      </c>
      <c r="L31" s="16">
        <f t="shared" si="8"/>
        <v>11.430769230769231</v>
      </c>
      <c r="M31" s="16">
        <f t="shared" si="9"/>
        <v>10.823426573426573</v>
      </c>
      <c r="N31" s="16">
        <f t="shared" si="10"/>
        <v>10.122596153846153</v>
      </c>
      <c r="O31" s="16">
        <f t="shared" si="11"/>
        <v>10.026315789473685</v>
      </c>
    </row>
    <row r="32" spans="7:15" ht="12.75">
      <c r="G32" s="16">
        <f t="shared" si="3"/>
        <v>10.79814814814815</v>
      </c>
      <c r="H32" s="16">
        <f t="shared" si="4"/>
        <v>11.026315789473685</v>
      </c>
      <c r="I32" s="16">
        <f t="shared" si="5"/>
        <v>10.151851851851852</v>
      </c>
      <c r="J32" s="16">
        <f t="shared" si="6"/>
        <v>10.391414141414142</v>
      </c>
      <c r="K32" s="16">
        <f t="shared" si="7"/>
        <v>7.533625730994152</v>
      </c>
      <c r="L32" s="16">
        <f t="shared" si="8"/>
        <v>11.430555555555555</v>
      </c>
      <c r="M32" s="16">
        <f t="shared" si="9"/>
        <v>10.823232323232324</v>
      </c>
      <c r="N32" s="16">
        <f t="shared" si="10"/>
        <v>10.12326388888889</v>
      </c>
      <c r="O32" s="16">
        <f t="shared" si="11"/>
        <v>10.026315789473685</v>
      </c>
    </row>
    <row r="33" spans="7:15" ht="12.75">
      <c r="G33" s="16">
        <f t="shared" si="3"/>
        <v>10.8</v>
      </c>
      <c r="H33" s="16">
        <f t="shared" si="4"/>
        <v>11.026315789473685</v>
      </c>
      <c r="I33" s="16">
        <f t="shared" si="5"/>
        <v>10.154166666666667</v>
      </c>
      <c r="J33" s="16">
        <f t="shared" si="6"/>
        <v>10.392045454545455</v>
      </c>
      <c r="K33" s="16">
        <f t="shared" si="7"/>
        <v>7.532894736842105</v>
      </c>
      <c r="L33" s="16">
        <f t="shared" si="8"/>
        <v>11.43125</v>
      </c>
      <c r="M33" s="16">
        <f t="shared" si="9"/>
        <v>10.823863636363637</v>
      </c>
      <c r="N33" s="16">
        <f t="shared" si="10"/>
        <v>10.125</v>
      </c>
      <c r="O33" s="16">
        <f t="shared" si="11"/>
        <v>10.026315789473685</v>
      </c>
    </row>
    <row r="34" spans="7:15" ht="12.75">
      <c r="G34" s="16">
        <f t="shared" si="3"/>
        <v>10.797701149425286</v>
      </c>
      <c r="H34" s="16">
        <f t="shared" si="4"/>
        <v>11.027223230490018</v>
      </c>
      <c r="I34" s="16">
        <f t="shared" si="5"/>
        <v>10.151724137931035</v>
      </c>
      <c r="J34" s="16">
        <f t="shared" si="6"/>
        <v>10.391849529780565</v>
      </c>
      <c r="K34" s="16">
        <f t="shared" si="7"/>
        <v>7.533575317604356</v>
      </c>
      <c r="L34" s="16">
        <f t="shared" si="8"/>
        <v>11.431034482758621</v>
      </c>
      <c r="M34" s="16">
        <f t="shared" si="9"/>
        <v>10.822884012539184</v>
      </c>
      <c r="N34" s="16">
        <f t="shared" si="10"/>
        <v>10.122844827586206</v>
      </c>
      <c r="O34" s="16">
        <f t="shared" si="11"/>
        <v>10.02540834845735</v>
      </c>
    </row>
    <row r="35" spans="7:15" ht="12.75">
      <c r="G35" s="16"/>
      <c r="H35" s="16"/>
      <c r="I35" s="16"/>
      <c r="J35" s="16"/>
      <c r="K35" s="16"/>
      <c r="L35" s="16"/>
      <c r="M35" s="16"/>
      <c r="N35" s="16"/>
      <c r="O35" s="16"/>
    </row>
    <row r="38" spans="1:15" ht="12.75">
      <c r="A38" s="18" t="s">
        <v>32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40" spans="1:15" ht="12.75">
      <c r="A40" s="21" t="s">
        <v>12</v>
      </c>
      <c r="B40" s="21" t="s">
        <v>24</v>
      </c>
      <c r="C40" s="21" t="s">
        <v>33</v>
      </c>
      <c r="D40" s="23"/>
      <c r="E40" s="21" t="s">
        <v>14</v>
      </c>
      <c r="F40" s="19" t="s">
        <v>34</v>
      </c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45" customHeight="1">
      <c r="A41" s="22"/>
      <c r="B41" s="22"/>
      <c r="C41" s="22"/>
      <c r="D41" s="24"/>
      <c r="E41" s="22"/>
      <c r="F41" s="19"/>
      <c r="G41" s="17" t="s">
        <v>15</v>
      </c>
      <c r="H41" s="3" t="s">
        <v>16</v>
      </c>
      <c r="I41" s="3" t="s">
        <v>17</v>
      </c>
      <c r="J41" s="3" t="s">
        <v>18</v>
      </c>
      <c r="K41" s="3" t="s">
        <v>19</v>
      </c>
      <c r="L41" s="3" t="s">
        <v>20</v>
      </c>
      <c r="M41" s="3" t="s">
        <v>21</v>
      </c>
      <c r="N41" s="3" t="s">
        <v>22</v>
      </c>
      <c r="O41" s="3" t="s">
        <v>23</v>
      </c>
    </row>
    <row r="42" spans="1:15" ht="12.75">
      <c r="A42" s="4" t="s">
        <v>0</v>
      </c>
      <c r="B42" s="1">
        <v>1030</v>
      </c>
      <c r="C42" s="8">
        <f>B42*4%</f>
        <v>41.2</v>
      </c>
      <c r="D42" s="8">
        <f aca="true" t="shared" si="12" ref="D42:D52">C42</f>
        <v>41.2</v>
      </c>
      <c r="E42" s="8">
        <v>42</v>
      </c>
      <c r="F42" s="15">
        <f>L42+M42+N42+O42</f>
        <v>64780</v>
      </c>
      <c r="G42" s="8"/>
      <c r="H42" s="8"/>
      <c r="I42" s="8"/>
      <c r="J42" s="8"/>
      <c r="K42" s="8"/>
      <c r="L42" s="8">
        <v>16900</v>
      </c>
      <c r="M42" s="8">
        <f>E42*20*22</f>
        <v>18480</v>
      </c>
      <c r="N42" s="8">
        <f>E42*20*16</f>
        <v>13440</v>
      </c>
      <c r="O42" s="8">
        <f>E42*20*19</f>
        <v>15960</v>
      </c>
    </row>
    <row r="43" spans="1:15" ht="12.75">
      <c r="A43" s="4" t="s">
        <v>1</v>
      </c>
      <c r="B43" s="1">
        <v>1055</v>
      </c>
      <c r="C43" s="8">
        <f aca="true" t="shared" si="13" ref="C43:C56">B43*4%</f>
        <v>42.2</v>
      </c>
      <c r="D43" s="8">
        <f t="shared" si="12"/>
        <v>42.2</v>
      </c>
      <c r="E43" s="8">
        <v>44</v>
      </c>
      <c r="F43" s="15">
        <f aca="true" t="shared" si="14" ref="F43:F56">L43+M43+N43+O43</f>
        <v>67860</v>
      </c>
      <c r="G43" s="8"/>
      <c r="H43" s="8"/>
      <c r="I43" s="8"/>
      <c r="J43" s="8"/>
      <c r="K43" s="8"/>
      <c r="L43" s="8">
        <v>17700</v>
      </c>
      <c r="M43" s="8">
        <f aca="true" t="shared" si="15" ref="M43:M52">E43*20*22</f>
        <v>19360</v>
      </c>
      <c r="N43" s="8">
        <f aca="true" t="shared" si="16" ref="N43:N52">E43*20*16</f>
        <v>14080</v>
      </c>
      <c r="O43" s="8">
        <f aca="true" t="shared" si="17" ref="O43:O52">E43*20*19</f>
        <v>16720</v>
      </c>
    </row>
    <row r="44" spans="1:15" ht="12.75">
      <c r="A44" s="4" t="s">
        <v>2</v>
      </c>
      <c r="B44" s="1">
        <v>284</v>
      </c>
      <c r="C44" s="8">
        <f t="shared" si="13"/>
        <v>11.36</v>
      </c>
      <c r="D44" s="8">
        <f t="shared" si="12"/>
        <v>11.36</v>
      </c>
      <c r="E44" s="8">
        <v>10</v>
      </c>
      <c r="F44" s="15">
        <f t="shared" si="14"/>
        <v>15500</v>
      </c>
      <c r="G44" s="8"/>
      <c r="H44" s="8"/>
      <c r="I44" s="8"/>
      <c r="J44" s="8"/>
      <c r="K44" s="8"/>
      <c r="L44" s="8">
        <v>4100</v>
      </c>
      <c r="M44" s="8">
        <f t="shared" si="15"/>
        <v>4400</v>
      </c>
      <c r="N44" s="8">
        <f t="shared" si="16"/>
        <v>3200</v>
      </c>
      <c r="O44" s="8">
        <f t="shared" si="17"/>
        <v>3800</v>
      </c>
    </row>
    <row r="45" spans="1:15" ht="12.75">
      <c r="A45" s="4" t="s">
        <v>3</v>
      </c>
      <c r="B45" s="1">
        <v>222</v>
      </c>
      <c r="C45" s="8">
        <f t="shared" si="13"/>
        <v>8.88</v>
      </c>
      <c r="D45" s="8">
        <f>C45</f>
        <v>8.88</v>
      </c>
      <c r="E45" s="8">
        <v>9</v>
      </c>
      <c r="F45" s="15">
        <f t="shared" si="14"/>
        <v>13960</v>
      </c>
      <c r="G45" s="8"/>
      <c r="H45" s="8"/>
      <c r="I45" s="8"/>
      <c r="J45" s="8"/>
      <c r="K45" s="8"/>
      <c r="L45" s="8">
        <v>3700</v>
      </c>
      <c r="M45" s="8">
        <f t="shared" si="15"/>
        <v>3960</v>
      </c>
      <c r="N45" s="8">
        <f t="shared" si="16"/>
        <v>2880</v>
      </c>
      <c r="O45" s="8">
        <f t="shared" si="17"/>
        <v>3420</v>
      </c>
    </row>
    <row r="46" spans="1:15" ht="12.75">
      <c r="A46" s="4" t="s">
        <v>4</v>
      </c>
      <c r="B46" s="1">
        <v>107</v>
      </c>
      <c r="C46" s="8">
        <f t="shared" si="13"/>
        <v>4.28</v>
      </c>
      <c r="D46" s="8">
        <f t="shared" si="12"/>
        <v>4.28</v>
      </c>
      <c r="E46" s="8">
        <v>4</v>
      </c>
      <c r="F46" s="15">
        <f t="shared" si="14"/>
        <v>6260</v>
      </c>
      <c r="G46" s="8"/>
      <c r="H46" s="8"/>
      <c r="I46" s="8"/>
      <c r="J46" s="8"/>
      <c r="K46" s="8"/>
      <c r="L46" s="8">
        <v>1700</v>
      </c>
      <c r="M46" s="8">
        <f t="shared" si="15"/>
        <v>1760</v>
      </c>
      <c r="N46" s="8">
        <f t="shared" si="16"/>
        <v>1280</v>
      </c>
      <c r="O46" s="8">
        <f t="shared" si="17"/>
        <v>1520</v>
      </c>
    </row>
    <row r="47" spans="1:15" ht="12.75">
      <c r="A47" s="4" t="s">
        <v>5</v>
      </c>
      <c r="B47" s="1">
        <v>202</v>
      </c>
      <c r="C47" s="8">
        <f t="shared" si="13"/>
        <v>8.08</v>
      </c>
      <c r="D47" s="8">
        <f t="shared" si="12"/>
        <v>8.08</v>
      </c>
      <c r="E47" s="8">
        <v>8</v>
      </c>
      <c r="F47" s="15">
        <f t="shared" si="14"/>
        <v>12320</v>
      </c>
      <c r="G47" s="8"/>
      <c r="H47" s="8"/>
      <c r="I47" s="8"/>
      <c r="J47" s="8"/>
      <c r="K47" s="8"/>
      <c r="L47" s="8">
        <f aca="true" t="shared" si="18" ref="L47:L52">E47*20*20</f>
        <v>3200</v>
      </c>
      <c r="M47" s="8">
        <f t="shared" si="15"/>
        <v>3520</v>
      </c>
      <c r="N47" s="8">
        <f t="shared" si="16"/>
        <v>2560</v>
      </c>
      <c r="O47" s="8">
        <f t="shared" si="17"/>
        <v>3040</v>
      </c>
    </row>
    <row r="48" spans="1:15" ht="12.75">
      <c r="A48" s="4" t="s">
        <v>6</v>
      </c>
      <c r="B48" s="1">
        <v>140</v>
      </c>
      <c r="C48" s="8">
        <f t="shared" si="13"/>
        <v>5.6000000000000005</v>
      </c>
      <c r="D48" s="8">
        <f t="shared" si="12"/>
        <v>5.6000000000000005</v>
      </c>
      <c r="E48" s="8">
        <v>6</v>
      </c>
      <c r="F48" s="15">
        <f t="shared" si="14"/>
        <v>9240</v>
      </c>
      <c r="G48" s="8"/>
      <c r="H48" s="8"/>
      <c r="I48" s="8"/>
      <c r="J48" s="8"/>
      <c r="K48" s="8"/>
      <c r="L48" s="8">
        <f t="shared" si="18"/>
        <v>2400</v>
      </c>
      <c r="M48" s="8">
        <f t="shared" si="15"/>
        <v>2640</v>
      </c>
      <c r="N48" s="8">
        <f t="shared" si="16"/>
        <v>1920</v>
      </c>
      <c r="O48" s="8">
        <f t="shared" si="17"/>
        <v>2280</v>
      </c>
    </row>
    <row r="49" spans="1:15" ht="12.75">
      <c r="A49" s="4" t="s">
        <v>7</v>
      </c>
      <c r="B49" s="1">
        <v>76</v>
      </c>
      <c r="C49" s="8">
        <f t="shared" si="13"/>
        <v>3.04</v>
      </c>
      <c r="D49" s="8">
        <f t="shared" si="12"/>
        <v>3.04</v>
      </c>
      <c r="E49" s="8">
        <v>3</v>
      </c>
      <c r="F49" s="15">
        <f t="shared" si="14"/>
        <v>4620</v>
      </c>
      <c r="G49" s="8"/>
      <c r="H49" s="8"/>
      <c r="I49" s="8"/>
      <c r="J49" s="8"/>
      <c r="K49" s="8"/>
      <c r="L49" s="8">
        <f t="shared" si="18"/>
        <v>1200</v>
      </c>
      <c r="M49" s="8">
        <f t="shared" si="15"/>
        <v>1320</v>
      </c>
      <c r="N49" s="8">
        <f t="shared" si="16"/>
        <v>960</v>
      </c>
      <c r="O49" s="8">
        <f t="shared" si="17"/>
        <v>1140</v>
      </c>
    </row>
    <row r="50" spans="1:15" ht="12.75">
      <c r="A50" s="4" t="s">
        <v>8</v>
      </c>
      <c r="B50" s="1">
        <v>108</v>
      </c>
      <c r="C50" s="8">
        <f t="shared" si="13"/>
        <v>4.32</v>
      </c>
      <c r="D50" s="8">
        <f t="shared" si="12"/>
        <v>4.32</v>
      </c>
      <c r="E50" s="8">
        <v>4</v>
      </c>
      <c r="F50" s="15">
        <f t="shared" si="14"/>
        <v>6160</v>
      </c>
      <c r="G50" s="8"/>
      <c r="H50" s="8"/>
      <c r="I50" s="8"/>
      <c r="J50" s="8"/>
      <c r="K50" s="8"/>
      <c r="L50" s="8">
        <f t="shared" si="18"/>
        <v>1600</v>
      </c>
      <c r="M50" s="8">
        <f t="shared" si="15"/>
        <v>1760</v>
      </c>
      <c r="N50" s="8">
        <f t="shared" si="16"/>
        <v>1280</v>
      </c>
      <c r="O50" s="8">
        <f t="shared" si="17"/>
        <v>1520</v>
      </c>
    </row>
    <row r="51" spans="1:15" ht="12.75">
      <c r="A51" s="4" t="s">
        <v>9</v>
      </c>
      <c r="B51" s="1">
        <v>49</v>
      </c>
      <c r="C51" s="8">
        <f t="shared" si="13"/>
        <v>1.96</v>
      </c>
      <c r="D51" s="8">
        <f t="shared" si="12"/>
        <v>1.96</v>
      </c>
      <c r="E51" s="8">
        <v>2</v>
      </c>
      <c r="F51" s="15">
        <f t="shared" si="14"/>
        <v>3080</v>
      </c>
      <c r="G51" s="8"/>
      <c r="H51" s="8"/>
      <c r="I51" s="8"/>
      <c r="J51" s="8"/>
      <c r="K51" s="8"/>
      <c r="L51" s="8">
        <f>E51*20*20</f>
        <v>800</v>
      </c>
      <c r="M51" s="8">
        <f t="shared" si="15"/>
        <v>880</v>
      </c>
      <c r="N51" s="8">
        <f t="shared" si="16"/>
        <v>640</v>
      </c>
      <c r="O51" s="8">
        <f t="shared" si="17"/>
        <v>760</v>
      </c>
    </row>
    <row r="52" spans="1:15" ht="12.75">
      <c r="A52" s="4" t="s">
        <v>10</v>
      </c>
      <c r="B52" s="1">
        <v>89</v>
      </c>
      <c r="C52" s="8">
        <f t="shared" si="13"/>
        <v>3.56</v>
      </c>
      <c r="D52" s="8">
        <f t="shared" si="12"/>
        <v>3.56</v>
      </c>
      <c r="E52" s="8">
        <v>3</v>
      </c>
      <c r="F52" s="15">
        <f t="shared" si="14"/>
        <v>4620</v>
      </c>
      <c r="G52" s="8"/>
      <c r="H52" s="8"/>
      <c r="I52" s="8"/>
      <c r="J52" s="8"/>
      <c r="K52" s="8"/>
      <c r="L52" s="8">
        <f t="shared" si="18"/>
        <v>1200</v>
      </c>
      <c r="M52" s="8">
        <f t="shared" si="15"/>
        <v>1320</v>
      </c>
      <c r="N52" s="8">
        <f t="shared" si="16"/>
        <v>960</v>
      </c>
      <c r="O52" s="8">
        <f t="shared" si="17"/>
        <v>1140</v>
      </c>
    </row>
    <row r="53" spans="1:15" ht="12.75">
      <c r="A53" s="5" t="s">
        <v>11</v>
      </c>
      <c r="B53" s="1">
        <v>8</v>
      </c>
      <c r="C53" s="8">
        <f t="shared" si="13"/>
        <v>0.32</v>
      </c>
      <c r="D53" s="8"/>
      <c r="E53" s="8"/>
      <c r="F53" s="15">
        <f t="shared" si="14"/>
        <v>0</v>
      </c>
      <c r="G53" s="9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6" t="s">
        <v>25</v>
      </c>
      <c r="B54" s="1">
        <v>48</v>
      </c>
      <c r="C54" s="8">
        <f t="shared" si="13"/>
        <v>1.92</v>
      </c>
      <c r="D54" s="8"/>
      <c r="E54" s="8"/>
      <c r="F54" s="15">
        <f t="shared" si="14"/>
        <v>0</v>
      </c>
      <c r="G54" s="9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6" t="s">
        <v>26</v>
      </c>
      <c r="B55" s="1">
        <v>17</v>
      </c>
      <c r="C55" s="8">
        <f t="shared" si="13"/>
        <v>0.68</v>
      </c>
      <c r="D55" s="8"/>
      <c r="E55" s="8"/>
      <c r="F55" s="15">
        <f t="shared" si="14"/>
        <v>0</v>
      </c>
      <c r="G55" s="9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6" t="s">
        <v>27</v>
      </c>
      <c r="B56" s="1">
        <v>6</v>
      </c>
      <c r="C56" s="8">
        <f t="shared" si="13"/>
        <v>0.24</v>
      </c>
      <c r="D56" s="8"/>
      <c r="E56" s="8"/>
      <c r="F56" s="15">
        <f t="shared" si="14"/>
        <v>0</v>
      </c>
      <c r="G56" s="9"/>
      <c r="H56" s="10"/>
      <c r="I56" s="10"/>
      <c r="J56" s="10"/>
      <c r="K56" s="10"/>
      <c r="L56" s="10"/>
      <c r="M56" s="10"/>
      <c r="N56" s="10"/>
      <c r="O56" s="10"/>
    </row>
    <row r="57" spans="1:16" ht="12.75">
      <c r="A57" s="1"/>
      <c r="B57" s="1">
        <f aca="true" t="shared" si="19" ref="B57:O57">SUM(B42:B56)</f>
        <v>3441</v>
      </c>
      <c r="C57" s="8">
        <f t="shared" si="19"/>
        <v>137.64000000000001</v>
      </c>
      <c r="D57" s="8">
        <f t="shared" si="19"/>
        <v>134.48000000000002</v>
      </c>
      <c r="E57" s="8">
        <f t="shared" si="19"/>
        <v>135</v>
      </c>
      <c r="F57" s="2">
        <f t="shared" si="19"/>
        <v>208400</v>
      </c>
      <c r="G57" s="9">
        <f t="shared" si="19"/>
        <v>0</v>
      </c>
      <c r="H57" s="9">
        <f t="shared" si="19"/>
        <v>0</v>
      </c>
      <c r="I57" s="9">
        <f t="shared" si="19"/>
        <v>0</v>
      </c>
      <c r="J57" s="9">
        <f t="shared" si="19"/>
        <v>0</v>
      </c>
      <c r="K57" s="9">
        <f t="shared" si="19"/>
        <v>0</v>
      </c>
      <c r="L57" s="9">
        <f t="shared" si="19"/>
        <v>54500</v>
      </c>
      <c r="M57" s="9">
        <f t="shared" si="19"/>
        <v>59400</v>
      </c>
      <c r="N57" s="9">
        <f t="shared" si="19"/>
        <v>43200</v>
      </c>
      <c r="O57" s="9">
        <f t="shared" si="19"/>
        <v>51300</v>
      </c>
      <c r="P57" s="7">
        <f>G57+H57+I57+J57+K57+L57+M57+N57+O57</f>
        <v>208400</v>
      </c>
    </row>
    <row r="59" spans="7:15" ht="12.75">
      <c r="G59">
        <v>15</v>
      </c>
      <c r="H59">
        <v>19</v>
      </c>
      <c r="I59">
        <v>15</v>
      </c>
      <c r="J59">
        <v>22</v>
      </c>
      <c r="K59">
        <v>19</v>
      </c>
      <c r="L59">
        <v>20</v>
      </c>
      <c r="M59">
        <v>22</v>
      </c>
      <c r="N59">
        <v>16</v>
      </c>
      <c r="O59">
        <v>19</v>
      </c>
    </row>
    <row r="60" spans="7:15" ht="12.75">
      <c r="G60" s="16">
        <f>G42/E42/15</f>
        <v>0</v>
      </c>
      <c r="H60" s="16">
        <f>H42/E42/19</f>
        <v>0</v>
      </c>
      <c r="I60" s="16">
        <f>I42/E42/15</f>
        <v>0</v>
      </c>
      <c r="J60" s="16">
        <f>J42/E42/22</f>
        <v>0</v>
      </c>
      <c r="K60" s="16">
        <f>K42/E42/19</f>
        <v>0</v>
      </c>
      <c r="L60" s="16">
        <f>L42/E42/20</f>
        <v>20.11904761904762</v>
      </c>
      <c r="M60" s="16">
        <f>M42/E42/22</f>
        <v>20</v>
      </c>
      <c r="N60" s="16">
        <f>N42/E42/16</f>
        <v>20</v>
      </c>
      <c r="O60" s="16">
        <f>O42/E42/19</f>
        <v>20</v>
      </c>
    </row>
    <row r="61" spans="7:15" ht="12.75">
      <c r="G61" s="16">
        <f aca="true" t="shared" si="20" ref="G61:G70">G43/E43/15</f>
        <v>0</v>
      </c>
      <c r="H61" s="16">
        <f aca="true" t="shared" si="21" ref="H61:H70">H43/E43/19</f>
        <v>0</v>
      </c>
      <c r="I61" s="16">
        <f aca="true" t="shared" si="22" ref="I61:I70">I43/E43/15</f>
        <v>0</v>
      </c>
      <c r="J61" s="16">
        <f aca="true" t="shared" si="23" ref="J61:J70">J43/E43/22</f>
        <v>0</v>
      </c>
      <c r="K61" s="16">
        <f aca="true" t="shared" si="24" ref="K61:K70">K43/E43/19</f>
        <v>0</v>
      </c>
      <c r="L61" s="16">
        <f aca="true" t="shared" si="25" ref="L61:L70">L43/E43/20</f>
        <v>20.113636363636363</v>
      </c>
      <c r="M61" s="16">
        <f aca="true" t="shared" si="26" ref="M61:M70">M43/E43/22</f>
        <v>20</v>
      </c>
      <c r="N61" s="16">
        <f aca="true" t="shared" si="27" ref="N61:N70">N43/E43/16</f>
        <v>20</v>
      </c>
      <c r="O61" s="16">
        <f aca="true" t="shared" si="28" ref="O61:O70">O43/E43/19</f>
        <v>20</v>
      </c>
    </row>
    <row r="62" spans="7:15" ht="12.75">
      <c r="G62" s="16">
        <f t="shared" si="20"/>
        <v>0</v>
      </c>
      <c r="H62" s="16">
        <f t="shared" si="21"/>
        <v>0</v>
      </c>
      <c r="I62" s="16">
        <f t="shared" si="22"/>
        <v>0</v>
      </c>
      <c r="J62" s="16">
        <f t="shared" si="23"/>
        <v>0</v>
      </c>
      <c r="K62" s="16">
        <f t="shared" si="24"/>
        <v>0</v>
      </c>
      <c r="L62" s="16">
        <f t="shared" si="25"/>
        <v>20.5</v>
      </c>
      <c r="M62" s="16">
        <f t="shared" si="26"/>
        <v>20</v>
      </c>
      <c r="N62" s="16">
        <f t="shared" si="27"/>
        <v>20</v>
      </c>
      <c r="O62" s="16">
        <f t="shared" si="28"/>
        <v>20</v>
      </c>
    </row>
    <row r="63" spans="7:15" ht="12.75">
      <c r="G63" s="16">
        <f t="shared" si="20"/>
        <v>0</v>
      </c>
      <c r="H63" s="16">
        <f t="shared" si="21"/>
        <v>0</v>
      </c>
      <c r="I63" s="16">
        <f t="shared" si="22"/>
        <v>0</v>
      </c>
      <c r="J63" s="16">
        <f t="shared" si="23"/>
        <v>0</v>
      </c>
      <c r="K63" s="16">
        <f t="shared" si="24"/>
        <v>0</v>
      </c>
      <c r="L63" s="16">
        <f t="shared" si="25"/>
        <v>20.555555555555554</v>
      </c>
      <c r="M63" s="16">
        <f t="shared" si="26"/>
        <v>20</v>
      </c>
      <c r="N63" s="16">
        <f t="shared" si="27"/>
        <v>20</v>
      </c>
      <c r="O63" s="16">
        <f t="shared" si="28"/>
        <v>20</v>
      </c>
    </row>
    <row r="64" spans="7:15" ht="12.75">
      <c r="G64" s="16">
        <f t="shared" si="20"/>
        <v>0</v>
      </c>
      <c r="H64" s="16">
        <f t="shared" si="21"/>
        <v>0</v>
      </c>
      <c r="I64" s="16">
        <f t="shared" si="22"/>
        <v>0</v>
      </c>
      <c r="J64" s="16">
        <f t="shared" si="23"/>
        <v>0</v>
      </c>
      <c r="K64" s="16">
        <f t="shared" si="24"/>
        <v>0</v>
      </c>
      <c r="L64" s="16">
        <f t="shared" si="25"/>
        <v>21.25</v>
      </c>
      <c r="M64" s="16">
        <f t="shared" si="26"/>
        <v>20</v>
      </c>
      <c r="N64" s="16">
        <f t="shared" si="27"/>
        <v>20</v>
      </c>
      <c r="O64" s="16">
        <f t="shared" si="28"/>
        <v>20</v>
      </c>
    </row>
    <row r="65" spans="7:15" ht="12.75">
      <c r="G65" s="16">
        <f t="shared" si="20"/>
        <v>0</v>
      </c>
      <c r="H65" s="16">
        <f t="shared" si="21"/>
        <v>0</v>
      </c>
      <c r="I65" s="16">
        <f t="shared" si="22"/>
        <v>0</v>
      </c>
      <c r="J65" s="16">
        <f t="shared" si="23"/>
        <v>0</v>
      </c>
      <c r="K65" s="16">
        <f t="shared" si="24"/>
        <v>0</v>
      </c>
      <c r="L65" s="16">
        <f t="shared" si="25"/>
        <v>20</v>
      </c>
      <c r="M65" s="16">
        <f t="shared" si="26"/>
        <v>20</v>
      </c>
      <c r="N65" s="16">
        <f t="shared" si="27"/>
        <v>20</v>
      </c>
      <c r="O65" s="16">
        <f t="shared" si="28"/>
        <v>20</v>
      </c>
    </row>
    <row r="66" spans="7:15" ht="12.75">
      <c r="G66" s="16">
        <f t="shared" si="20"/>
        <v>0</v>
      </c>
      <c r="H66" s="16">
        <f t="shared" si="21"/>
        <v>0</v>
      </c>
      <c r="I66" s="16">
        <f t="shared" si="22"/>
        <v>0</v>
      </c>
      <c r="J66" s="16">
        <f t="shared" si="23"/>
        <v>0</v>
      </c>
      <c r="K66" s="16">
        <f t="shared" si="24"/>
        <v>0</v>
      </c>
      <c r="L66" s="16">
        <f t="shared" si="25"/>
        <v>20</v>
      </c>
      <c r="M66" s="16">
        <f t="shared" si="26"/>
        <v>20</v>
      </c>
      <c r="N66" s="16">
        <f t="shared" si="27"/>
        <v>20</v>
      </c>
      <c r="O66" s="16">
        <f t="shared" si="28"/>
        <v>20</v>
      </c>
    </row>
    <row r="67" spans="7:15" ht="12.75">
      <c r="G67" s="16">
        <f t="shared" si="20"/>
        <v>0</v>
      </c>
      <c r="H67" s="16">
        <f t="shared" si="21"/>
        <v>0</v>
      </c>
      <c r="I67" s="16">
        <f t="shared" si="22"/>
        <v>0</v>
      </c>
      <c r="J67" s="16">
        <f t="shared" si="23"/>
        <v>0</v>
      </c>
      <c r="K67" s="16">
        <f t="shared" si="24"/>
        <v>0</v>
      </c>
      <c r="L67" s="16">
        <f t="shared" si="25"/>
        <v>20</v>
      </c>
      <c r="M67" s="16">
        <f t="shared" si="26"/>
        <v>20</v>
      </c>
      <c r="N67" s="16">
        <f t="shared" si="27"/>
        <v>20</v>
      </c>
      <c r="O67" s="16">
        <f t="shared" si="28"/>
        <v>20</v>
      </c>
    </row>
    <row r="68" spans="7:15" ht="12.75">
      <c r="G68" s="16">
        <f t="shared" si="20"/>
        <v>0</v>
      </c>
      <c r="H68" s="16">
        <f t="shared" si="21"/>
        <v>0</v>
      </c>
      <c r="I68" s="16">
        <f t="shared" si="22"/>
        <v>0</v>
      </c>
      <c r="J68" s="16">
        <f t="shared" si="23"/>
        <v>0</v>
      </c>
      <c r="K68" s="16">
        <f t="shared" si="24"/>
        <v>0</v>
      </c>
      <c r="L68" s="16">
        <f t="shared" si="25"/>
        <v>20</v>
      </c>
      <c r="M68" s="16">
        <f t="shared" si="26"/>
        <v>20</v>
      </c>
      <c r="N68" s="16">
        <f t="shared" si="27"/>
        <v>20</v>
      </c>
      <c r="O68" s="16">
        <f t="shared" si="28"/>
        <v>20</v>
      </c>
    </row>
    <row r="69" spans="7:15" ht="12.75">
      <c r="G69" s="16">
        <f t="shared" si="20"/>
        <v>0</v>
      </c>
      <c r="H69" s="16">
        <f t="shared" si="21"/>
        <v>0</v>
      </c>
      <c r="I69" s="16">
        <f t="shared" si="22"/>
        <v>0</v>
      </c>
      <c r="J69" s="16">
        <f t="shared" si="23"/>
        <v>0</v>
      </c>
      <c r="K69" s="16">
        <f t="shared" si="24"/>
        <v>0</v>
      </c>
      <c r="L69" s="16">
        <f t="shared" si="25"/>
        <v>20</v>
      </c>
      <c r="M69" s="16">
        <f t="shared" si="26"/>
        <v>20</v>
      </c>
      <c r="N69" s="16">
        <f t="shared" si="27"/>
        <v>20</v>
      </c>
      <c r="O69" s="16">
        <f t="shared" si="28"/>
        <v>20</v>
      </c>
    </row>
    <row r="70" spans="7:15" ht="12.75">
      <c r="G70" s="16">
        <f t="shared" si="20"/>
        <v>0</v>
      </c>
      <c r="H70" s="16">
        <f t="shared" si="21"/>
        <v>0</v>
      </c>
      <c r="I70" s="16">
        <f t="shared" si="22"/>
        <v>0</v>
      </c>
      <c r="J70" s="16">
        <f t="shared" si="23"/>
        <v>0</v>
      </c>
      <c r="K70" s="16">
        <f t="shared" si="24"/>
        <v>0</v>
      </c>
      <c r="L70" s="16">
        <f t="shared" si="25"/>
        <v>20</v>
      </c>
      <c r="M70" s="16">
        <f t="shared" si="26"/>
        <v>20</v>
      </c>
      <c r="N70" s="16">
        <f t="shared" si="27"/>
        <v>20</v>
      </c>
      <c r="O70" s="16">
        <f t="shared" si="28"/>
        <v>20</v>
      </c>
    </row>
  </sheetData>
  <sheetProtection/>
  <mergeCells count="10">
    <mergeCell ref="A2:O2"/>
    <mergeCell ref="A3:O3"/>
    <mergeCell ref="A38:O38"/>
    <mergeCell ref="F40:F41"/>
    <mergeCell ref="G40:O40"/>
    <mergeCell ref="A40:A41"/>
    <mergeCell ref="B40:B41"/>
    <mergeCell ref="C40:C41"/>
    <mergeCell ref="D40:D41"/>
    <mergeCell ref="E40:E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12.875" style="0" customWidth="1"/>
    <col min="2" max="2" width="6.625" style="0" customWidth="1"/>
    <col min="3" max="3" width="6.125" style="0" customWidth="1"/>
    <col min="4" max="4" width="5.00390625" style="0" customWidth="1"/>
    <col min="5" max="5" width="7.625" style="0" customWidth="1"/>
    <col min="6" max="6" width="11.00390625" style="0" customWidth="1"/>
    <col min="9" max="9" width="9.625" style="0" bestFit="1" customWidth="1"/>
    <col min="11" max="11" width="8.625" style="0" customWidth="1"/>
    <col min="12" max="12" width="8.25390625" style="0" customWidth="1"/>
    <col min="13" max="13" width="9.00390625" style="0" customWidth="1"/>
    <col min="14" max="14" width="8.875" style="0" customWidth="1"/>
    <col min="15" max="15" width="9.00390625" style="0" customWidth="1"/>
    <col min="16" max="16" width="6.25390625" style="0" customWidth="1"/>
    <col min="17" max="17" width="6.125" style="0" customWidth="1"/>
    <col min="18" max="18" width="6.375" style="0" customWidth="1"/>
    <col min="19" max="19" width="6.25390625" style="0" customWidth="1"/>
  </cols>
  <sheetData>
    <row r="1" ht="3.75" customHeight="1"/>
    <row r="2" spans="1:15" ht="12.75" hidden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45">
      <c r="A5" s="3" t="s">
        <v>12</v>
      </c>
      <c r="B5" s="3" t="s">
        <v>24</v>
      </c>
      <c r="C5" s="3" t="s">
        <v>13</v>
      </c>
      <c r="D5" s="3"/>
      <c r="E5" s="3" t="s">
        <v>14</v>
      </c>
      <c r="F5" s="3"/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</row>
    <row r="6" spans="1:19" ht="12.75">
      <c r="A6" s="4" t="s">
        <v>0</v>
      </c>
      <c r="B6" s="1">
        <v>991</v>
      </c>
      <c r="C6" s="8">
        <f aca="true" t="shared" si="0" ref="C6:C20">B6*33%</f>
        <v>327.03000000000003</v>
      </c>
      <c r="D6" s="8">
        <v>330</v>
      </c>
      <c r="E6" s="8">
        <v>393</v>
      </c>
      <c r="F6" s="15">
        <f aca="true" t="shared" si="1" ref="F6:F20">E6/1291*2156300</f>
        <v>656410.4570100697</v>
      </c>
      <c r="G6" s="8">
        <v>72936</v>
      </c>
      <c r="H6" s="8">
        <v>72936</v>
      </c>
      <c r="I6" s="8">
        <v>72936</v>
      </c>
      <c r="J6" s="8">
        <v>72936</v>
      </c>
      <c r="K6" s="8">
        <v>72936</v>
      </c>
      <c r="L6" s="8">
        <v>72936</v>
      </c>
      <c r="M6" s="8">
        <v>72936</v>
      </c>
      <c r="N6" s="8">
        <v>72936</v>
      </c>
      <c r="O6" s="8">
        <v>72936</v>
      </c>
      <c r="Q6" s="8">
        <v>348</v>
      </c>
      <c r="R6" s="8">
        <f aca="true" t="shared" si="2" ref="R6:R20">Q6*33%</f>
        <v>114.84</v>
      </c>
      <c r="S6" s="8">
        <f aca="true" t="shared" si="3" ref="S6:S16">R6</f>
        <v>114.84</v>
      </c>
    </row>
    <row r="7" spans="1:19" ht="12.75">
      <c r="A7" s="4" t="s">
        <v>1</v>
      </c>
      <c r="B7" s="1">
        <v>1070</v>
      </c>
      <c r="C7" s="8">
        <f t="shared" si="0"/>
        <v>353.1</v>
      </c>
      <c r="D7" s="8">
        <v>358</v>
      </c>
      <c r="E7" s="8">
        <v>425</v>
      </c>
      <c r="F7" s="15">
        <f t="shared" si="1"/>
        <v>709858.6367157242</v>
      </c>
      <c r="G7" s="8">
        <v>78875</v>
      </c>
      <c r="H7" s="8">
        <v>78875</v>
      </c>
      <c r="I7" s="8">
        <v>78875</v>
      </c>
      <c r="J7" s="8">
        <v>78875</v>
      </c>
      <c r="K7" s="8">
        <v>78875</v>
      </c>
      <c r="L7" s="8">
        <v>78875</v>
      </c>
      <c r="M7" s="8">
        <v>78875</v>
      </c>
      <c r="N7" s="8">
        <v>78875</v>
      </c>
      <c r="O7" s="8">
        <v>78775</v>
      </c>
      <c r="Q7" s="8">
        <v>368</v>
      </c>
      <c r="R7" s="8">
        <f t="shared" si="2"/>
        <v>121.44000000000001</v>
      </c>
      <c r="S7" s="8">
        <f t="shared" si="3"/>
        <v>121.44000000000001</v>
      </c>
    </row>
    <row r="8" spans="1:19" ht="12.75">
      <c r="A8" s="4" t="s">
        <v>2</v>
      </c>
      <c r="B8" s="1">
        <v>241</v>
      </c>
      <c r="C8" s="8">
        <f t="shared" si="0"/>
        <v>79.53</v>
      </c>
      <c r="D8" s="8">
        <v>83</v>
      </c>
      <c r="E8" s="8">
        <v>96</v>
      </c>
      <c r="F8" s="15">
        <f t="shared" si="1"/>
        <v>160344.53911696357</v>
      </c>
      <c r="G8" s="8">
        <v>17818</v>
      </c>
      <c r="H8" s="8">
        <v>17818</v>
      </c>
      <c r="I8" s="8">
        <v>17818</v>
      </c>
      <c r="J8" s="8">
        <v>17818</v>
      </c>
      <c r="K8" s="8">
        <v>17818</v>
      </c>
      <c r="L8" s="8">
        <v>17818</v>
      </c>
      <c r="M8" s="8">
        <v>17818</v>
      </c>
      <c r="N8" s="8">
        <v>17818</v>
      </c>
      <c r="O8" s="8">
        <v>17818</v>
      </c>
      <c r="Q8" s="8">
        <v>85</v>
      </c>
      <c r="R8" s="8">
        <f t="shared" si="2"/>
        <v>28.05</v>
      </c>
      <c r="S8" s="8">
        <f t="shared" si="3"/>
        <v>28.05</v>
      </c>
    </row>
    <row r="9" spans="1:19" ht="12.75">
      <c r="A9" s="4" t="s">
        <v>3</v>
      </c>
      <c r="B9" s="1">
        <v>209</v>
      </c>
      <c r="C9" s="8">
        <f t="shared" si="0"/>
        <v>68.97</v>
      </c>
      <c r="D9" s="8">
        <v>70</v>
      </c>
      <c r="E9" s="8">
        <v>83</v>
      </c>
      <c r="F9" s="15">
        <f t="shared" si="1"/>
        <v>138631.21611154143</v>
      </c>
      <c r="G9" s="8">
        <v>15405</v>
      </c>
      <c r="H9" s="8">
        <v>15405</v>
      </c>
      <c r="I9" s="8">
        <v>15405</v>
      </c>
      <c r="J9" s="8">
        <v>15405</v>
      </c>
      <c r="K9" s="8">
        <v>15405</v>
      </c>
      <c r="L9" s="8">
        <v>15405</v>
      </c>
      <c r="M9" s="8">
        <v>15405</v>
      </c>
      <c r="N9" s="8">
        <v>15405</v>
      </c>
      <c r="O9" s="8">
        <v>15405</v>
      </c>
      <c r="Q9" s="8">
        <v>77</v>
      </c>
      <c r="R9" s="8">
        <f t="shared" si="2"/>
        <v>25.41</v>
      </c>
      <c r="S9" s="8">
        <f t="shared" si="3"/>
        <v>25.41</v>
      </c>
    </row>
    <row r="10" spans="1:19" ht="12.75">
      <c r="A10" s="4" t="s">
        <v>4</v>
      </c>
      <c r="B10" s="1">
        <v>97</v>
      </c>
      <c r="C10" s="8">
        <f t="shared" si="0"/>
        <v>32.01</v>
      </c>
      <c r="D10" s="8">
        <v>34</v>
      </c>
      <c r="E10" s="8">
        <v>39</v>
      </c>
      <c r="F10" s="15">
        <f t="shared" si="1"/>
        <v>65139.96901626646</v>
      </c>
      <c r="G10" s="8">
        <v>7239</v>
      </c>
      <c r="H10" s="8">
        <v>7239</v>
      </c>
      <c r="I10" s="8">
        <v>7239</v>
      </c>
      <c r="J10" s="8">
        <v>7239</v>
      </c>
      <c r="K10" s="8">
        <v>7239</v>
      </c>
      <c r="L10" s="8">
        <v>7239</v>
      </c>
      <c r="M10" s="8">
        <v>7239</v>
      </c>
      <c r="N10" s="8">
        <v>7239</v>
      </c>
      <c r="O10" s="8">
        <v>7239</v>
      </c>
      <c r="Q10" s="8">
        <v>36</v>
      </c>
      <c r="R10" s="8">
        <f t="shared" si="2"/>
        <v>11.88</v>
      </c>
      <c r="S10" s="8">
        <f t="shared" si="3"/>
        <v>11.88</v>
      </c>
    </row>
    <row r="11" spans="1:19" ht="12.75">
      <c r="A11" s="4" t="s">
        <v>5</v>
      </c>
      <c r="B11" s="1">
        <v>224</v>
      </c>
      <c r="C11" s="8">
        <f t="shared" si="0"/>
        <v>73.92</v>
      </c>
      <c r="D11" s="8">
        <f>C11</f>
        <v>73.92</v>
      </c>
      <c r="E11" s="8">
        <v>89</v>
      </c>
      <c r="F11" s="15">
        <f t="shared" si="1"/>
        <v>148652.74980635167</v>
      </c>
      <c r="G11" s="8">
        <v>16518</v>
      </c>
      <c r="H11" s="8">
        <v>16518</v>
      </c>
      <c r="I11" s="8">
        <v>16518</v>
      </c>
      <c r="J11" s="8">
        <v>16518</v>
      </c>
      <c r="K11" s="8">
        <v>16518</v>
      </c>
      <c r="L11" s="8">
        <v>16518</v>
      </c>
      <c r="M11" s="8">
        <v>16518</v>
      </c>
      <c r="N11" s="8">
        <v>16518</v>
      </c>
      <c r="O11" s="8">
        <v>16518</v>
      </c>
      <c r="Q11" s="8">
        <v>68</v>
      </c>
      <c r="R11" s="8">
        <f t="shared" si="2"/>
        <v>22.44</v>
      </c>
      <c r="S11" s="8">
        <f t="shared" si="3"/>
        <v>22.44</v>
      </c>
    </row>
    <row r="12" spans="1:19" ht="12.75">
      <c r="A12" s="4" t="s">
        <v>6</v>
      </c>
      <c r="B12" s="1">
        <v>131</v>
      </c>
      <c r="C12" s="8">
        <f t="shared" si="0"/>
        <v>43.230000000000004</v>
      </c>
      <c r="D12" s="8">
        <v>45</v>
      </c>
      <c r="E12" s="8">
        <v>53</v>
      </c>
      <c r="F12" s="15">
        <f t="shared" si="1"/>
        <v>88523.54763749032</v>
      </c>
      <c r="G12" s="8">
        <v>9837</v>
      </c>
      <c r="H12" s="8">
        <v>9837</v>
      </c>
      <c r="I12" s="8">
        <v>9837</v>
      </c>
      <c r="J12" s="8">
        <v>9837</v>
      </c>
      <c r="K12" s="8">
        <v>9837</v>
      </c>
      <c r="L12" s="8">
        <v>9837</v>
      </c>
      <c r="M12" s="8">
        <v>9837</v>
      </c>
      <c r="N12" s="8">
        <v>9837</v>
      </c>
      <c r="O12" s="8">
        <v>9837</v>
      </c>
      <c r="Q12" s="8">
        <v>47</v>
      </c>
      <c r="R12" s="8">
        <f t="shared" si="2"/>
        <v>15.510000000000002</v>
      </c>
      <c r="S12" s="8">
        <f t="shared" si="3"/>
        <v>15.510000000000002</v>
      </c>
    </row>
    <row r="13" spans="1:19" ht="12.75">
      <c r="A13" s="4" t="s">
        <v>7</v>
      </c>
      <c r="B13" s="1">
        <v>58</v>
      </c>
      <c r="C13" s="8">
        <f t="shared" si="0"/>
        <v>19.14</v>
      </c>
      <c r="D13" s="8">
        <v>22</v>
      </c>
      <c r="E13" s="8">
        <v>23</v>
      </c>
      <c r="F13" s="15">
        <f t="shared" si="1"/>
        <v>38415.8791634392</v>
      </c>
      <c r="G13" s="8">
        <v>4269</v>
      </c>
      <c r="H13" s="8">
        <v>4269</v>
      </c>
      <c r="I13" s="8">
        <v>4269</v>
      </c>
      <c r="J13" s="8">
        <v>4269</v>
      </c>
      <c r="K13" s="8">
        <v>4269</v>
      </c>
      <c r="L13" s="8">
        <v>4269</v>
      </c>
      <c r="M13" s="8">
        <v>4269</v>
      </c>
      <c r="N13" s="8">
        <v>4269</v>
      </c>
      <c r="O13" s="8">
        <v>4269</v>
      </c>
      <c r="Q13" s="8">
        <v>26</v>
      </c>
      <c r="R13" s="8">
        <f t="shared" si="2"/>
        <v>8.58</v>
      </c>
      <c r="S13" s="8">
        <f t="shared" si="3"/>
        <v>8.58</v>
      </c>
    </row>
    <row r="14" spans="1:19" ht="12.75">
      <c r="A14" s="4" t="s">
        <v>8</v>
      </c>
      <c r="B14" s="1">
        <v>107</v>
      </c>
      <c r="C14" s="8">
        <f t="shared" si="0"/>
        <v>35.31</v>
      </c>
      <c r="D14" s="8">
        <v>36</v>
      </c>
      <c r="E14" s="8">
        <v>42</v>
      </c>
      <c r="F14" s="15">
        <f t="shared" si="1"/>
        <v>70150.73586367157</v>
      </c>
      <c r="G14" s="8">
        <v>7795</v>
      </c>
      <c r="H14" s="8">
        <v>7795</v>
      </c>
      <c r="I14" s="8">
        <v>7795</v>
      </c>
      <c r="J14" s="8">
        <v>7795</v>
      </c>
      <c r="K14" s="8">
        <v>7795</v>
      </c>
      <c r="L14" s="8">
        <v>7795</v>
      </c>
      <c r="M14" s="8">
        <v>7795</v>
      </c>
      <c r="N14" s="8">
        <v>7795</v>
      </c>
      <c r="O14" s="8">
        <v>7795</v>
      </c>
      <c r="Q14" s="8">
        <v>36</v>
      </c>
      <c r="R14" s="8">
        <f t="shared" si="2"/>
        <v>11.88</v>
      </c>
      <c r="S14" s="8">
        <f t="shared" si="3"/>
        <v>11.88</v>
      </c>
    </row>
    <row r="15" spans="1:19" ht="12.75">
      <c r="A15" s="4" t="s">
        <v>9</v>
      </c>
      <c r="B15" s="1">
        <v>44</v>
      </c>
      <c r="C15" s="8">
        <f t="shared" si="0"/>
        <v>14.520000000000001</v>
      </c>
      <c r="D15" s="8">
        <v>16</v>
      </c>
      <c r="E15" s="8">
        <v>17</v>
      </c>
      <c r="F15" s="15">
        <f t="shared" si="1"/>
        <v>28394.34546862897</v>
      </c>
      <c r="G15" s="8">
        <v>3155</v>
      </c>
      <c r="H15" s="8">
        <v>3155</v>
      </c>
      <c r="I15" s="8">
        <v>3155</v>
      </c>
      <c r="J15" s="8">
        <v>3155</v>
      </c>
      <c r="K15" s="8">
        <v>3155</v>
      </c>
      <c r="L15" s="8">
        <v>3155</v>
      </c>
      <c r="M15" s="8">
        <v>3155</v>
      </c>
      <c r="N15" s="8">
        <v>3155</v>
      </c>
      <c r="O15" s="8">
        <v>3155</v>
      </c>
      <c r="Q15" s="8">
        <v>16</v>
      </c>
      <c r="R15" s="8">
        <f t="shared" si="2"/>
        <v>5.28</v>
      </c>
      <c r="S15" s="8">
        <f t="shared" si="3"/>
        <v>5.28</v>
      </c>
    </row>
    <row r="16" spans="1:19" ht="12.75">
      <c r="A16" s="4" t="s">
        <v>10</v>
      </c>
      <c r="B16" s="1">
        <v>79</v>
      </c>
      <c r="C16" s="8">
        <f t="shared" si="0"/>
        <v>26.07</v>
      </c>
      <c r="D16" s="8">
        <v>29</v>
      </c>
      <c r="E16" s="8">
        <v>31</v>
      </c>
      <c r="F16" s="15">
        <f t="shared" si="1"/>
        <v>51777.92408985283</v>
      </c>
      <c r="G16" s="8">
        <v>5753</v>
      </c>
      <c r="H16" s="8">
        <v>5753</v>
      </c>
      <c r="I16" s="8">
        <v>5753</v>
      </c>
      <c r="J16" s="8">
        <v>5753</v>
      </c>
      <c r="K16" s="8">
        <v>5753</v>
      </c>
      <c r="L16" s="8">
        <v>5753</v>
      </c>
      <c r="M16" s="8">
        <v>5753</v>
      </c>
      <c r="N16" s="8">
        <v>5753</v>
      </c>
      <c r="O16" s="8">
        <v>5753</v>
      </c>
      <c r="Q16" s="8">
        <v>29</v>
      </c>
      <c r="R16" s="8">
        <f t="shared" si="2"/>
        <v>9.57</v>
      </c>
      <c r="S16" s="8">
        <f t="shared" si="3"/>
        <v>9.57</v>
      </c>
    </row>
    <row r="17" spans="1:19" ht="12.75">
      <c r="A17" s="5" t="s">
        <v>11</v>
      </c>
      <c r="B17" s="1">
        <v>9</v>
      </c>
      <c r="C17" s="8">
        <f t="shared" si="0"/>
        <v>2.97</v>
      </c>
      <c r="D17" s="8"/>
      <c r="E17" s="8"/>
      <c r="F17" s="15">
        <f t="shared" si="1"/>
        <v>0</v>
      </c>
      <c r="G17" s="9"/>
      <c r="H17" s="9"/>
      <c r="I17" s="9"/>
      <c r="J17" s="9"/>
      <c r="K17" s="9"/>
      <c r="L17" s="9"/>
      <c r="M17" s="9"/>
      <c r="N17" s="9"/>
      <c r="O17" s="9"/>
      <c r="Q17" s="8"/>
      <c r="R17" s="8">
        <f t="shared" si="2"/>
        <v>0</v>
      </c>
      <c r="S17" s="8"/>
    </row>
    <row r="18" spans="1:19" ht="12.75">
      <c r="A18" s="6" t="s">
        <v>25</v>
      </c>
      <c r="B18" s="1">
        <v>46</v>
      </c>
      <c r="C18" s="8">
        <f t="shared" si="0"/>
        <v>15.180000000000001</v>
      </c>
      <c r="D18" s="8"/>
      <c r="E18" s="8"/>
      <c r="F18" s="15">
        <f t="shared" si="1"/>
        <v>0</v>
      </c>
      <c r="G18" s="9"/>
      <c r="H18" s="10"/>
      <c r="I18" s="10"/>
      <c r="J18" s="10"/>
      <c r="K18" s="10"/>
      <c r="L18" s="10"/>
      <c r="M18" s="10"/>
      <c r="N18" s="10"/>
      <c r="O18" s="10"/>
      <c r="Q18" s="1">
        <v>48</v>
      </c>
      <c r="R18" s="8">
        <f t="shared" si="2"/>
        <v>15.84</v>
      </c>
      <c r="S18" s="8"/>
    </row>
    <row r="19" spans="1:19" ht="12.75">
      <c r="A19" s="6" t="s">
        <v>26</v>
      </c>
      <c r="B19" s="1">
        <v>14</v>
      </c>
      <c r="C19" s="8">
        <f t="shared" si="0"/>
        <v>4.62</v>
      </c>
      <c r="D19" s="8"/>
      <c r="E19" s="8"/>
      <c r="F19" s="15">
        <f t="shared" si="1"/>
        <v>0</v>
      </c>
      <c r="G19" s="9"/>
      <c r="H19" s="10"/>
      <c r="I19" s="10"/>
      <c r="J19" s="10"/>
      <c r="K19" s="10"/>
      <c r="L19" s="10"/>
      <c r="M19" s="10"/>
      <c r="N19" s="10"/>
      <c r="O19" s="10"/>
      <c r="Q19" s="1">
        <v>17</v>
      </c>
      <c r="R19" s="8">
        <f t="shared" si="2"/>
        <v>5.61</v>
      </c>
      <c r="S19" s="8"/>
    </row>
    <row r="20" spans="1:19" ht="12.75">
      <c r="A20" s="6" t="s">
        <v>27</v>
      </c>
      <c r="B20" s="1">
        <v>3</v>
      </c>
      <c r="C20" s="8">
        <f t="shared" si="0"/>
        <v>0.99</v>
      </c>
      <c r="D20" s="8"/>
      <c r="E20" s="8"/>
      <c r="F20" s="15">
        <f t="shared" si="1"/>
        <v>0</v>
      </c>
      <c r="G20" s="9"/>
      <c r="H20" s="10"/>
      <c r="I20" s="10"/>
      <c r="J20" s="10"/>
      <c r="K20" s="10"/>
      <c r="L20" s="10"/>
      <c r="M20" s="10"/>
      <c r="N20" s="10"/>
      <c r="O20" s="10"/>
      <c r="Q20" s="1">
        <v>6</v>
      </c>
      <c r="R20" s="8">
        <f t="shared" si="2"/>
        <v>1.98</v>
      </c>
      <c r="S20" s="8"/>
    </row>
    <row r="21" spans="1:19" ht="12.75">
      <c r="A21" s="1"/>
      <c r="B21" s="1">
        <f aca="true" t="shared" si="4" ref="B21:O21">SUM(B6:B20)</f>
        <v>3323</v>
      </c>
      <c r="C21" s="8">
        <f t="shared" si="4"/>
        <v>1096.59</v>
      </c>
      <c r="D21" s="8">
        <f t="shared" si="4"/>
        <v>1096.92</v>
      </c>
      <c r="E21" s="8">
        <f t="shared" si="4"/>
        <v>1291</v>
      </c>
      <c r="F21" s="15">
        <f t="shared" si="4"/>
        <v>2156300</v>
      </c>
      <c r="G21" s="9">
        <f t="shared" si="4"/>
        <v>239600</v>
      </c>
      <c r="H21" s="9">
        <f t="shared" si="4"/>
        <v>239600</v>
      </c>
      <c r="I21" s="9">
        <f t="shared" si="4"/>
        <v>239600</v>
      </c>
      <c r="J21" s="9">
        <f t="shared" si="4"/>
        <v>239600</v>
      </c>
      <c r="K21" s="9">
        <f t="shared" si="4"/>
        <v>239600</v>
      </c>
      <c r="L21" s="9">
        <f t="shared" si="4"/>
        <v>239600</v>
      </c>
      <c r="M21" s="9">
        <f t="shared" si="4"/>
        <v>239600</v>
      </c>
      <c r="N21" s="9">
        <f t="shared" si="4"/>
        <v>239600</v>
      </c>
      <c r="O21" s="9">
        <f t="shared" si="4"/>
        <v>239500</v>
      </c>
      <c r="P21" s="7">
        <f>G21+H21+I21+J21+K21+L21+M21+N21+O21</f>
        <v>2156300</v>
      </c>
      <c r="Q21" s="1">
        <f>SUM(Q6:Q20)</f>
        <v>1207</v>
      </c>
      <c r="R21" s="8">
        <f>SUM(R6:R20)</f>
        <v>398.31</v>
      </c>
      <c r="S21" s="8">
        <f>SUM(S6:S20)</f>
        <v>374.88</v>
      </c>
    </row>
    <row r="22" spans="1:15" ht="12.75">
      <c r="A22" s="6" t="s">
        <v>36</v>
      </c>
      <c r="B22" s="2"/>
      <c r="C22" s="2"/>
      <c r="D22" s="2"/>
      <c r="E22" s="2"/>
      <c r="F22" s="2"/>
      <c r="G22" s="2">
        <v>15</v>
      </c>
      <c r="H22" s="2">
        <v>15</v>
      </c>
      <c r="I22" s="2">
        <v>20</v>
      </c>
      <c r="J22" s="2">
        <v>20</v>
      </c>
      <c r="K22" s="2">
        <v>18</v>
      </c>
      <c r="L22" s="2">
        <v>20</v>
      </c>
      <c r="M22" s="2">
        <v>21</v>
      </c>
      <c r="N22" s="2">
        <v>20</v>
      </c>
      <c r="O22" s="2">
        <v>18</v>
      </c>
    </row>
    <row r="23" spans="7:16" ht="12.75">
      <c r="G23">
        <v>15</v>
      </c>
      <c r="H23">
        <v>15</v>
      </c>
      <c r="I23">
        <v>20</v>
      </c>
      <c r="J23">
        <v>20</v>
      </c>
      <c r="K23">
        <v>18</v>
      </c>
      <c r="L23">
        <v>20</v>
      </c>
      <c r="M23">
        <v>21</v>
      </c>
      <c r="N23">
        <v>20</v>
      </c>
      <c r="O23">
        <v>18</v>
      </c>
      <c r="P23">
        <f>SUM(G23:O23)</f>
        <v>167</v>
      </c>
    </row>
    <row r="24" spans="7:15" ht="12.75">
      <c r="G24" s="16">
        <f aca="true" t="shared" si="5" ref="G24:G34">G6/E6/15</f>
        <v>12.372519083969467</v>
      </c>
      <c r="H24" s="16">
        <f aca="true" t="shared" si="6" ref="H24:H34">H6/E6/19</f>
        <v>9.76777822418642</v>
      </c>
      <c r="I24" s="16">
        <f aca="true" t="shared" si="7" ref="I24:I34">I6/E6/15</f>
        <v>12.372519083969467</v>
      </c>
      <c r="J24" s="16">
        <f aca="true" t="shared" si="8" ref="J24:J34">J6/E6/22</f>
        <v>8.435808466342818</v>
      </c>
      <c r="K24" s="16">
        <f aca="true" t="shared" si="9" ref="K24:K34">K6/E6/19</f>
        <v>9.76777822418642</v>
      </c>
      <c r="L24" s="16">
        <f aca="true" t="shared" si="10" ref="L24:L34">L6/E6/20</f>
        <v>9.279389312977099</v>
      </c>
      <c r="M24" s="16">
        <f aca="true" t="shared" si="11" ref="M24:M34">M6/E6/22</f>
        <v>8.435808466342818</v>
      </c>
      <c r="N24" s="16">
        <f aca="true" t="shared" si="12" ref="N24:N34">N6/E6/16</f>
        <v>11.599236641221374</v>
      </c>
      <c r="O24" s="16">
        <f aca="true" t="shared" si="13" ref="O24:O34">O6/E6/19</f>
        <v>9.76777822418642</v>
      </c>
    </row>
    <row r="25" spans="7:15" ht="12.75">
      <c r="G25" s="16">
        <f t="shared" si="5"/>
        <v>12.372549019607844</v>
      </c>
      <c r="H25" s="16">
        <f t="shared" si="6"/>
        <v>9.76780185758514</v>
      </c>
      <c r="I25" s="16">
        <f t="shared" si="7"/>
        <v>12.372549019607844</v>
      </c>
      <c r="J25" s="16">
        <f t="shared" si="8"/>
        <v>8.435828877005347</v>
      </c>
      <c r="K25" s="16">
        <f t="shared" si="9"/>
        <v>9.76780185758514</v>
      </c>
      <c r="L25" s="16">
        <f t="shared" si="10"/>
        <v>9.279411764705882</v>
      </c>
      <c r="M25" s="16">
        <f t="shared" si="11"/>
        <v>8.435828877005347</v>
      </c>
      <c r="N25" s="16">
        <f t="shared" si="12"/>
        <v>11.599264705882353</v>
      </c>
      <c r="O25" s="16">
        <f t="shared" si="13"/>
        <v>9.755417956656347</v>
      </c>
    </row>
    <row r="26" spans="7:15" ht="12.75">
      <c r="G26" s="16">
        <f t="shared" si="5"/>
        <v>12.37361111111111</v>
      </c>
      <c r="H26" s="16">
        <f t="shared" si="6"/>
        <v>9.768640350877192</v>
      </c>
      <c r="I26" s="16">
        <f t="shared" si="7"/>
        <v>12.37361111111111</v>
      </c>
      <c r="J26" s="16">
        <f t="shared" si="8"/>
        <v>8.43655303030303</v>
      </c>
      <c r="K26" s="16">
        <f t="shared" si="9"/>
        <v>9.768640350877192</v>
      </c>
      <c r="L26" s="16">
        <f t="shared" si="10"/>
        <v>9.280208333333333</v>
      </c>
      <c r="M26" s="16">
        <f t="shared" si="11"/>
        <v>8.43655303030303</v>
      </c>
      <c r="N26" s="16">
        <f t="shared" si="12"/>
        <v>11.600260416666666</v>
      </c>
      <c r="O26" s="16">
        <f t="shared" si="13"/>
        <v>9.768640350877192</v>
      </c>
    </row>
    <row r="27" spans="7:15" ht="12.75">
      <c r="G27" s="16">
        <f t="shared" si="5"/>
        <v>12.373493975903614</v>
      </c>
      <c r="H27" s="16">
        <f t="shared" si="6"/>
        <v>9.768547875713379</v>
      </c>
      <c r="I27" s="16">
        <f t="shared" si="7"/>
        <v>12.373493975903614</v>
      </c>
      <c r="J27" s="16">
        <f t="shared" si="8"/>
        <v>8.436473165388827</v>
      </c>
      <c r="K27" s="16">
        <f t="shared" si="9"/>
        <v>9.768547875713379</v>
      </c>
      <c r="L27" s="16">
        <f t="shared" si="10"/>
        <v>9.28012048192771</v>
      </c>
      <c r="M27" s="16">
        <f t="shared" si="11"/>
        <v>8.436473165388827</v>
      </c>
      <c r="N27" s="16">
        <f t="shared" si="12"/>
        <v>11.600150602409638</v>
      </c>
      <c r="O27" s="16">
        <f t="shared" si="13"/>
        <v>9.768547875713379</v>
      </c>
    </row>
    <row r="28" spans="7:15" ht="12.75">
      <c r="G28" s="16">
        <f t="shared" si="5"/>
        <v>12.374358974358975</v>
      </c>
      <c r="H28" s="16">
        <f t="shared" si="6"/>
        <v>9.769230769230768</v>
      </c>
      <c r="I28" s="16">
        <f t="shared" si="7"/>
        <v>12.374358974358975</v>
      </c>
      <c r="J28" s="16">
        <f t="shared" si="8"/>
        <v>8.437062937062937</v>
      </c>
      <c r="K28" s="16">
        <f t="shared" si="9"/>
        <v>9.769230769230768</v>
      </c>
      <c r="L28" s="16">
        <f t="shared" si="10"/>
        <v>9.28076923076923</v>
      </c>
      <c r="M28" s="16">
        <f t="shared" si="11"/>
        <v>8.437062937062937</v>
      </c>
      <c r="N28" s="16">
        <f t="shared" si="12"/>
        <v>11.600961538461538</v>
      </c>
      <c r="O28" s="16">
        <f t="shared" si="13"/>
        <v>9.769230769230768</v>
      </c>
    </row>
    <row r="29" spans="7:15" ht="12.75">
      <c r="G29" s="16">
        <f t="shared" si="5"/>
        <v>12.373033707865169</v>
      </c>
      <c r="H29" s="16">
        <f t="shared" si="6"/>
        <v>9.768184506209343</v>
      </c>
      <c r="I29" s="16">
        <f t="shared" si="7"/>
        <v>12.373033707865169</v>
      </c>
      <c r="J29" s="16">
        <f t="shared" si="8"/>
        <v>8.436159346271706</v>
      </c>
      <c r="K29" s="16">
        <f t="shared" si="9"/>
        <v>9.768184506209343</v>
      </c>
      <c r="L29" s="16">
        <f t="shared" si="10"/>
        <v>9.279775280898876</v>
      </c>
      <c r="M29" s="16">
        <f t="shared" si="11"/>
        <v>8.436159346271706</v>
      </c>
      <c r="N29" s="16">
        <f t="shared" si="12"/>
        <v>11.599719101123595</v>
      </c>
      <c r="O29" s="16">
        <f t="shared" si="13"/>
        <v>9.768184506209343</v>
      </c>
    </row>
    <row r="30" spans="7:15" ht="12.75">
      <c r="G30" s="16">
        <f t="shared" si="5"/>
        <v>12.373584905660378</v>
      </c>
      <c r="H30" s="16">
        <f t="shared" si="6"/>
        <v>9.768619662363456</v>
      </c>
      <c r="I30" s="16">
        <f t="shared" si="7"/>
        <v>12.373584905660378</v>
      </c>
      <c r="J30" s="16">
        <f t="shared" si="8"/>
        <v>8.436535162950257</v>
      </c>
      <c r="K30" s="16">
        <f t="shared" si="9"/>
        <v>9.768619662363456</v>
      </c>
      <c r="L30" s="16">
        <f t="shared" si="10"/>
        <v>9.280188679245283</v>
      </c>
      <c r="M30" s="16">
        <f t="shared" si="11"/>
        <v>8.436535162950257</v>
      </c>
      <c r="N30" s="16">
        <f t="shared" si="12"/>
        <v>11.600235849056604</v>
      </c>
      <c r="O30" s="16">
        <f t="shared" si="13"/>
        <v>9.768619662363456</v>
      </c>
    </row>
    <row r="31" spans="7:15" ht="12.75">
      <c r="G31" s="16">
        <f t="shared" si="5"/>
        <v>12.373913043478261</v>
      </c>
      <c r="H31" s="16">
        <f t="shared" si="6"/>
        <v>9.768878718535468</v>
      </c>
      <c r="I31" s="16">
        <f t="shared" si="7"/>
        <v>12.373913043478261</v>
      </c>
      <c r="J31" s="16">
        <f t="shared" si="8"/>
        <v>8.436758893280633</v>
      </c>
      <c r="K31" s="16">
        <f t="shared" si="9"/>
        <v>9.768878718535468</v>
      </c>
      <c r="L31" s="16">
        <f t="shared" si="10"/>
        <v>9.280434782608696</v>
      </c>
      <c r="M31" s="16">
        <f t="shared" si="11"/>
        <v>8.436758893280633</v>
      </c>
      <c r="N31" s="16">
        <f t="shared" si="12"/>
        <v>11.60054347826087</v>
      </c>
      <c r="O31" s="16">
        <f t="shared" si="13"/>
        <v>9.768878718535468</v>
      </c>
    </row>
    <row r="32" spans="7:15" ht="12.75">
      <c r="G32" s="16">
        <f t="shared" si="5"/>
        <v>12.373015873015873</v>
      </c>
      <c r="H32" s="16">
        <f t="shared" si="6"/>
        <v>9.768170426065163</v>
      </c>
      <c r="I32" s="16">
        <f t="shared" si="7"/>
        <v>12.373015873015873</v>
      </c>
      <c r="J32" s="16">
        <f t="shared" si="8"/>
        <v>8.436147186147187</v>
      </c>
      <c r="K32" s="16">
        <f t="shared" si="9"/>
        <v>9.768170426065163</v>
      </c>
      <c r="L32" s="16">
        <f t="shared" si="10"/>
        <v>9.279761904761905</v>
      </c>
      <c r="M32" s="16">
        <f t="shared" si="11"/>
        <v>8.436147186147187</v>
      </c>
      <c r="N32" s="16">
        <f t="shared" si="12"/>
        <v>11.599702380952381</v>
      </c>
      <c r="O32" s="16">
        <f t="shared" si="13"/>
        <v>9.768170426065163</v>
      </c>
    </row>
    <row r="33" spans="7:15" ht="12.75">
      <c r="G33" s="16">
        <f t="shared" si="5"/>
        <v>12.372549019607844</v>
      </c>
      <c r="H33" s="16">
        <f t="shared" si="6"/>
        <v>9.76780185758514</v>
      </c>
      <c r="I33" s="16">
        <f t="shared" si="7"/>
        <v>12.372549019607844</v>
      </c>
      <c r="J33" s="16">
        <f t="shared" si="8"/>
        <v>8.435828877005347</v>
      </c>
      <c r="K33" s="16">
        <f t="shared" si="9"/>
        <v>9.76780185758514</v>
      </c>
      <c r="L33" s="16">
        <f t="shared" si="10"/>
        <v>9.279411764705882</v>
      </c>
      <c r="M33" s="16">
        <f t="shared" si="11"/>
        <v>8.435828877005347</v>
      </c>
      <c r="N33" s="16">
        <f t="shared" si="12"/>
        <v>11.599264705882353</v>
      </c>
      <c r="O33" s="16">
        <f t="shared" si="13"/>
        <v>9.76780185758514</v>
      </c>
    </row>
    <row r="34" spans="7:15" ht="12.75">
      <c r="G34" s="16">
        <f t="shared" si="5"/>
        <v>12.372043010752689</v>
      </c>
      <c r="H34" s="16">
        <f t="shared" si="6"/>
        <v>9.767402376910018</v>
      </c>
      <c r="I34" s="16">
        <f t="shared" si="7"/>
        <v>12.372043010752689</v>
      </c>
      <c r="J34" s="16">
        <f t="shared" si="8"/>
        <v>8.435483870967742</v>
      </c>
      <c r="K34" s="16">
        <f t="shared" si="9"/>
        <v>9.767402376910018</v>
      </c>
      <c r="L34" s="16">
        <f t="shared" si="10"/>
        <v>9.279032258064516</v>
      </c>
      <c r="M34" s="16">
        <f t="shared" si="11"/>
        <v>8.435483870967742</v>
      </c>
      <c r="N34" s="16">
        <f t="shared" si="12"/>
        <v>11.598790322580646</v>
      </c>
      <c r="O34" s="16">
        <f t="shared" si="13"/>
        <v>9.767402376910018</v>
      </c>
    </row>
    <row r="35" spans="7:15" ht="12.75">
      <c r="G35" s="16"/>
      <c r="H35" s="16"/>
      <c r="I35" s="16"/>
      <c r="J35" s="16"/>
      <c r="K35" s="16"/>
      <c r="L35" s="16"/>
      <c r="M35" s="16"/>
      <c r="N35" s="16"/>
      <c r="O35" s="16"/>
    </row>
    <row r="38" spans="1:15" ht="12.75">
      <c r="A38" s="18" t="s">
        <v>32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40" spans="1:15" ht="12.75">
      <c r="A40" s="21" t="s">
        <v>12</v>
      </c>
      <c r="B40" s="21" t="s">
        <v>24</v>
      </c>
      <c r="C40" s="21" t="s">
        <v>33</v>
      </c>
      <c r="D40" s="23"/>
      <c r="E40" s="21" t="s">
        <v>14</v>
      </c>
      <c r="F40" s="19" t="s">
        <v>34</v>
      </c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45" customHeight="1">
      <c r="A41" s="22"/>
      <c r="B41" s="22"/>
      <c r="C41" s="22"/>
      <c r="D41" s="24"/>
      <c r="E41" s="22"/>
      <c r="F41" s="19"/>
      <c r="G41" s="17" t="s">
        <v>15</v>
      </c>
      <c r="H41" s="3" t="s">
        <v>16</v>
      </c>
      <c r="I41" s="3" t="s">
        <v>17</v>
      </c>
      <c r="J41" s="3" t="s">
        <v>18</v>
      </c>
      <c r="K41" s="3" t="s">
        <v>19</v>
      </c>
      <c r="L41" s="3" t="s">
        <v>20</v>
      </c>
      <c r="M41" s="3" t="s">
        <v>21</v>
      </c>
      <c r="N41" s="3" t="s">
        <v>22</v>
      </c>
      <c r="O41" s="3" t="s">
        <v>23</v>
      </c>
    </row>
    <row r="42" spans="1:15" ht="12.75">
      <c r="A42" s="4" t="s">
        <v>0</v>
      </c>
      <c r="B42" s="1">
        <v>1030</v>
      </c>
      <c r="C42" s="8">
        <f aca="true" t="shared" si="14" ref="C42:C56">B42*4%</f>
        <v>41.2</v>
      </c>
      <c r="D42" s="8">
        <f aca="true" t="shared" si="15" ref="D42:D52">C42</f>
        <v>41.2</v>
      </c>
      <c r="E42" s="8">
        <v>42</v>
      </c>
      <c r="F42" s="15">
        <f aca="true" t="shared" si="16" ref="F42:F56">L42+M42+N42+O42</f>
        <v>64780</v>
      </c>
      <c r="G42" s="8">
        <f aca="true" t="shared" si="17" ref="G42:G56">F42+F6</f>
        <v>721190.4570100697</v>
      </c>
      <c r="H42" s="8"/>
      <c r="I42" s="8"/>
      <c r="J42" s="8"/>
      <c r="K42" s="8"/>
      <c r="L42" s="8">
        <v>16900</v>
      </c>
      <c r="M42" s="8">
        <f aca="true" t="shared" si="18" ref="M42:M52">E42*20*22</f>
        <v>18480</v>
      </c>
      <c r="N42" s="8">
        <f aca="true" t="shared" si="19" ref="N42:N52">E42*20*16</f>
        <v>13440</v>
      </c>
      <c r="O42" s="8">
        <f aca="true" t="shared" si="20" ref="O42:O52">E42*20*19</f>
        <v>15960</v>
      </c>
    </row>
    <row r="43" spans="1:15" ht="12.75">
      <c r="A43" s="4" t="s">
        <v>1</v>
      </c>
      <c r="B43" s="1">
        <v>1055</v>
      </c>
      <c r="C43" s="8">
        <f t="shared" si="14"/>
        <v>42.2</v>
      </c>
      <c r="D43" s="8">
        <f t="shared" si="15"/>
        <v>42.2</v>
      </c>
      <c r="E43" s="8">
        <v>44</v>
      </c>
      <c r="F43" s="15">
        <f t="shared" si="16"/>
        <v>67860</v>
      </c>
      <c r="G43" s="8">
        <f t="shared" si="17"/>
        <v>777718.6367157242</v>
      </c>
      <c r="H43" s="8"/>
      <c r="I43" s="8"/>
      <c r="J43" s="8"/>
      <c r="K43" s="8"/>
      <c r="L43" s="8">
        <v>17700</v>
      </c>
      <c r="M43" s="8">
        <f t="shared" si="18"/>
        <v>19360</v>
      </c>
      <c r="N43" s="8">
        <f t="shared" si="19"/>
        <v>14080</v>
      </c>
      <c r="O43" s="8">
        <f t="shared" si="20"/>
        <v>16720</v>
      </c>
    </row>
    <row r="44" spans="1:15" ht="12.75">
      <c r="A44" s="4" t="s">
        <v>2</v>
      </c>
      <c r="B44" s="1">
        <v>284</v>
      </c>
      <c r="C44" s="8">
        <f t="shared" si="14"/>
        <v>11.36</v>
      </c>
      <c r="D44" s="8">
        <f t="shared" si="15"/>
        <v>11.36</v>
      </c>
      <c r="E44" s="8">
        <v>10</v>
      </c>
      <c r="F44" s="15">
        <f t="shared" si="16"/>
        <v>15500</v>
      </c>
      <c r="G44" s="8">
        <f t="shared" si="17"/>
        <v>175844.53911696357</v>
      </c>
      <c r="H44" s="8"/>
      <c r="I44" s="8"/>
      <c r="J44" s="8"/>
      <c r="K44" s="8"/>
      <c r="L44" s="8">
        <v>4100</v>
      </c>
      <c r="M44" s="8">
        <f t="shared" si="18"/>
        <v>4400</v>
      </c>
      <c r="N44" s="8">
        <f t="shared" si="19"/>
        <v>3200</v>
      </c>
      <c r="O44" s="8">
        <f t="shared" si="20"/>
        <v>3800</v>
      </c>
    </row>
    <row r="45" spans="1:15" ht="12.75">
      <c r="A45" s="4" t="s">
        <v>3</v>
      </c>
      <c r="B45" s="1">
        <v>222</v>
      </c>
      <c r="C45" s="8">
        <f t="shared" si="14"/>
        <v>8.88</v>
      </c>
      <c r="D45" s="8">
        <f t="shared" si="15"/>
        <v>8.88</v>
      </c>
      <c r="E45" s="8">
        <v>9</v>
      </c>
      <c r="F45" s="15">
        <f t="shared" si="16"/>
        <v>13960</v>
      </c>
      <c r="G45" s="8">
        <f t="shared" si="17"/>
        <v>152591.21611154143</v>
      </c>
      <c r="H45" s="8"/>
      <c r="I45" s="8"/>
      <c r="J45" s="8"/>
      <c r="K45" s="8"/>
      <c r="L45" s="8">
        <v>3700</v>
      </c>
      <c r="M45" s="8">
        <f t="shared" si="18"/>
        <v>3960</v>
      </c>
      <c r="N45" s="8">
        <f t="shared" si="19"/>
        <v>2880</v>
      </c>
      <c r="O45" s="8">
        <f t="shared" si="20"/>
        <v>3420</v>
      </c>
    </row>
    <row r="46" spans="1:15" ht="12.75">
      <c r="A46" s="4" t="s">
        <v>4</v>
      </c>
      <c r="B46" s="1">
        <v>107</v>
      </c>
      <c r="C46" s="8">
        <f t="shared" si="14"/>
        <v>4.28</v>
      </c>
      <c r="D46" s="8">
        <f t="shared" si="15"/>
        <v>4.28</v>
      </c>
      <c r="E46" s="8">
        <v>4</v>
      </c>
      <c r="F46" s="15">
        <f t="shared" si="16"/>
        <v>6260</v>
      </c>
      <c r="G46" s="8">
        <f t="shared" si="17"/>
        <v>71399.96901626646</v>
      </c>
      <c r="H46" s="8"/>
      <c r="I46" s="8"/>
      <c r="J46" s="8"/>
      <c r="K46" s="8"/>
      <c r="L46" s="8">
        <v>1700</v>
      </c>
      <c r="M46" s="8">
        <f t="shared" si="18"/>
        <v>1760</v>
      </c>
      <c r="N46" s="8">
        <f t="shared" si="19"/>
        <v>1280</v>
      </c>
      <c r="O46" s="8">
        <f t="shared" si="20"/>
        <v>1520</v>
      </c>
    </row>
    <row r="47" spans="1:15" ht="12.75">
      <c r="A47" s="4" t="s">
        <v>5</v>
      </c>
      <c r="B47" s="1">
        <v>202</v>
      </c>
      <c r="C47" s="8">
        <f t="shared" si="14"/>
        <v>8.08</v>
      </c>
      <c r="D47" s="8">
        <f t="shared" si="15"/>
        <v>8.08</v>
      </c>
      <c r="E47" s="8">
        <v>8</v>
      </c>
      <c r="F47" s="15">
        <f t="shared" si="16"/>
        <v>12320</v>
      </c>
      <c r="G47" s="8">
        <f t="shared" si="17"/>
        <v>160972.74980635167</v>
      </c>
      <c r="H47" s="8"/>
      <c r="I47" s="8"/>
      <c r="J47" s="8"/>
      <c r="K47" s="8"/>
      <c r="L47" s="8">
        <f aca="true" t="shared" si="21" ref="L47:L52">E47*20*20</f>
        <v>3200</v>
      </c>
      <c r="M47" s="8">
        <f t="shared" si="18"/>
        <v>3520</v>
      </c>
      <c r="N47" s="8">
        <f t="shared" si="19"/>
        <v>2560</v>
      </c>
      <c r="O47" s="8">
        <f t="shared" si="20"/>
        <v>3040</v>
      </c>
    </row>
    <row r="48" spans="1:15" ht="12.75">
      <c r="A48" s="4" t="s">
        <v>6</v>
      </c>
      <c r="B48" s="1">
        <v>140</v>
      </c>
      <c r="C48" s="8">
        <f t="shared" si="14"/>
        <v>5.6000000000000005</v>
      </c>
      <c r="D48" s="8">
        <f t="shared" si="15"/>
        <v>5.6000000000000005</v>
      </c>
      <c r="E48" s="8">
        <v>6</v>
      </c>
      <c r="F48" s="15">
        <f t="shared" si="16"/>
        <v>9240</v>
      </c>
      <c r="G48" s="8">
        <f t="shared" si="17"/>
        <v>97763.54763749032</v>
      </c>
      <c r="H48" s="8"/>
      <c r="I48" s="8"/>
      <c r="J48" s="8"/>
      <c r="K48" s="8"/>
      <c r="L48" s="8">
        <f t="shared" si="21"/>
        <v>2400</v>
      </c>
      <c r="M48" s="8">
        <f t="shared" si="18"/>
        <v>2640</v>
      </c>
      <c r="N48" s="8">
        <f t="shared" si="19"/>
        <v>1920</v>
      </c>
      <c r="O48" s="8">
        <f t="shared" si="20"/>
        <v>2280</v>
      </c>
    </row>
    <row r="49" spans="1:15" ht="12.75">
      <c r="A49" s="4" t="s">
        <v>7</v>
      </c>
      <c r="B49" s="1">
        <v>76</v>
      </c>
      <c r="C49" s="8">
        <f t="shared" si="14"/>
        <v>3.04</v>
      </c>
      <c r="D49" s="8">
        <f t="shared" si="15"/>
        <v>3.04</v>
      </c>
      <c r="E49" s="8">
        <v>3</v>
      </c>
      <c r="F49" s="15">
        <f t="shared" si="16"/>
        <v>4620</v>
      </c>
      <c r="G49" s="8">
        <f t="shared" si="17"/>
        <v>43035.8791634392</v>
      </c>
      <c r="H49" s="8"/>
      <c r="I49" s="8"/>
      <c r="J49" s="8"/>
      <c r="K49" s="8"/>
      <c r="L49" s="8">
        <f t="shared" si="21"/>
        <v>1200</v>
      </c>
      <c r="M49" s="8">
        <f t="shared" si="18"/>
        <v>1320</v>
      </c>
      <c r="N49" s="8">
        <f t="shared" si="19"/>
        <v>960</v>
      </c>
      <c r="O49" s="8">
        <f t="shared" si="20"/>
        <v>1140</v>
      </c>
    </row>
    <row r="50" spans="1:15" ht="12.75">
      <c r="A50" s="4" t="s">
        <v>8</v>
      </c>
      <c r="B50" s="1">
        <v>108</v>
      </c>
      <c r="C50" s="8">
        <f t="shared" si="14"/>
        <v>4.32</v>
      </c>
      <c r="D50" s="8">
        <f t="shared" si="15"/>
        <v>4.32</v>
      </c>
      <c r="E50" s="8">
        <v>4</v>
      </c>
      <c r="F50" s="15">
        <f t="shared" si="16"/>
        <v>6160</v>
      </c>
      <c r="G50" s="8">
        <f t="shared" si="17"/>
        <v>76310.73586367157</v>
      </c>
      <c r="H50" s="8"/>
      <c r="I50" s="8"/>
      <c r="J50" s="8"/>
      <c r="K50" s="8"/>
      <c r="L50" s="8">
        <f t="shared" si="21"/>
        <v>1600</v>
      </c>
      <c r="M50" s="8">
        <f t="shared" si="18"/>
        <v>1760</v>
      </c>
      <c r="N50" s="8">
        <f t="shared" si="19"/>
        <v>1280</v>
      </c>
      <c r="O50" s="8">
        <f t="shared" si="20"/>
        <v>1520</v>
      </c>
    </row>
    <row r="51" spans="1:15" ht="12.75">
      <c r="A51" s="4" t="s">
        <v>9</v>
      </c>
      <c r="B51" s="1">
        <v>49</v>
      </c>
      <c r="C51" s="8">
        <f t="shared" si="14"/>
        <v>1.96</v>
      </c>
      <c r="D51" s="8">
        <f t="shared" si="15"/>
        <v>1.96</v>
      </c>
      <c r="E51" s="8">
        <v>2</v>
      </c>
      <c r="F51" s="15">
        <f t="shared" si="16"/>
        <v>3080</v>
      </c>
      <c r="G51" s="8">
        <f t="shared" si="17"/>
        <v>31474.34546862897</v>
      </c>
      <c r="H51" s="8"/>
      <c r="I51" s="8"/>
      <c r="J51" s="8"/>
      <c r="K51" s="8"/>
      <c r="L51" s="8">
        <f t="shared" si="21"/>
        <v>800</v>
      </c>
      <c r="M51" s="8">
        <f t="shared" si="18"/>
        <v>880</v>
      </c>
      <c r="N51" s="8">
        <f t="shared" si="19"/>
        <v>640</v>
      </c>
      <c r="O51" s="8">
        <f t="shared" si="20"/>
        <v>760</v>
      </c>
    </row>
    <row r="52" spans="1:15" ht="12.75">
      <c r="A52" s="4" t="s">
        <v>10</v>
      </c>
      <c r="B52" s="1">
        <v>89</v>
      </c>
      <c r="C52" s="8">
        <f t="shared" si="14"/>
        <v>3.56</v>
      </c>
      <c r="D52" s="8">
        <f t="shared" si="15"/>
        <v>3.56</v>
      </c>
      <c r="E52" s="8">
        <v>3</v>
      </c>
      <c r="F52" s="15">
        <f t="shared" si="16"/>
        <v>4620</v>
      </c>
      <c r="G52" s="8">
        <f t="shared" si="17"/>
        <v>56397.92408985283</v>
      </c>
      <c r="H52" s="8"/>
      <c r="I52" s="8"/>
      <c r="J52" s="8"/>
      <c r="K52" s="8"/>
      <c r="L52" s="8">
        <f t="shared" si="21"/>
        <v>1200</v>
      </c>
      <c r="M52" s="8">
        <f t="shared" si="18"/>
        <v>1320</v>
      </c>
      <c r="N52" s="8">
        <f t="shared" si="19"/>
        <v>960</v>
      </c>
      <c r="O52" s="8">
        <f t="shared" si="20"/>
        <v>1140</v>
      </c>
    </row>
    <row r="53" spans="1:15" ht="12.75">
      <c r="A53" s="5" t="s">
        <v>11</v>
      </c>
      <c r="B53" s="1">
        <v>8</v>
      </c>
      <c r="C53" s="8">
        <f t="shared" si="14"/>
        <v>0.32</v>
      </c>
      <c r="D53" s="8"/>
      <c r="E53" s="8"/>
      <c r="F53" s="15">
        <f t="shared" si="16"/>
        <v>0</v>
      </c>
      <c r="G53" s="8">
        <f t="shared" si="17"/>
        <v>0</v>
      </c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6" t="s">
        <v>25</v>
      </c>
      <c r="B54" s="1">
        <v>48</v>
      </c>
      <c r="C54" s="8">
        <f t="shared" si="14"/>
        <v>1.92</v>
      </c>
      <c r="D54" s="8"/>
      <c r="E54" s="8"/>
      <c r="F54" s="15">
        <f t="shared" si="16"/>
        <v>0</v>
      </c>
      <c r="G54" s="8">
        <f t="shared" si="17"/>
        <v>0</v>
      </c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6" t="s">
        <v>26</v>
      </c>
      <c r="B55" s="1">
        <v>17</v>
      </c>
      <c r="C55" s="8">
        <f t="shared" si="14"/>
        <v>0.68</v>
      </c>
      <c r="D55" s="8"/>
      <c r="E55" s="8"/>
      <c r="F55" s="15">
        <f t="shared" si="16"/>
        <v>0</v>
      </c>
      <c r="G55" s="8">
        <f t="shared" si="17"/>
        <v>0</v>
      </c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6" t="s">
        <v>27</v>
      </c>
      <c r="B56" s="1">
        <v>6</v>
      </c>
      <c r="C56" s="8">
        <f t="shared" si="14"/>
        <v>0.24</v>
      </c>
      <c r="D56" s="8"/>
      <c r="E56" s="8"/>
      <c r="F56" s="15">
        <f t="shared" si="16"/>
        <v>0</v>
      </c>
      <c r="G56" s="8">
        <f t="shared" si="17"/>
        <v>0</v>
      </c>
      <c r="H56" s="10"/>
      <c r="I56" s="10"/>
      <c r="J56" s="10"/>
      <c r="K56" s="10"/>
      <c r="L56" s="10"/>
      <c r="M56" s="10"/>
      <c r="N56" s="10"/>
      <c r="O56" s="10"/>
    </row>
    <row r="57" spans="1:16" ht="12.75">
      <c r="A57" s="1"/>
      <c r="B57" s="1">
        <f aca="true" t="shared" si="22" ref="B57:O57">SUM(B42:B56)</f>
        <v>3441</v>
      </c>
      <c r="C57" s="8">
        <f t="shared" si="22"/>
        <v>137.64000000000001</v>
      </c>
      <c r="D57" s="8">
        <f t="shared" si="22"/>
        <v>134.48000000000002</v>
      </c>
      <c r="E57" s="8">
        <f t="shared" si="22"/>
        <v>135</v>
      </c>
      <c r="F57" s="2">
        <f t="shared" si="22"/>
        <v>208400</v>
      </c>
      <c r="G57" s="9">
        <f t="shared" si="22"/>
        <v>2364700.0000000005</v>
      </c>
      <c r="H57" s="9">
        <f t="shared" si="22"/>
        <v>0</v>
      </c>
      <c r="I57" s="9">
        <f t="shared" si="22"/>
        <v>0</v>
      </c>
      <c r="J57" s="9">
        <f t="shared" si="22"/>
        <v>0</v>
      </c>
      <c r="K57" s="9">
        <f t="shared" si="22"/>
        <v>0</v>
      </c>
      <c r="L57" s="9">
        <f t="shared" si="22"/>
        <v>54500</v>
      </c>
      <c r="M57" s="9">
        <f t="shared" si="22"/>
        <v>59400</v>
      </c>
      <c r="N57" s="9">
        <f t="shared" si="22"/>
        <v>43200</v>
      </c>
      <c r="O57" s="9">
        <f t="shared" si="22"/>
        <v>51300</v>
      </c>
      <c r="P57" s="7">
        <f>G57+H57+I57+J57+K57+L57+M57+N57+O57</f>
        <v>2573100.0000000005</v>
      </c>
    </row>
    <row r="59" spans="7:15" ht="12.75">
      <c r="G59">
        <v>15</v>
      </c>
      <c r="H59">
        <v>19</v>
      </c>
      <c r="I59">
        <v>15</v>
      </c>
      <c r="J59">
        <v>22</v>
      </c>
      <c r="K59">
        <v>19</v>
      </c>
      <c r="L59">
        <v>20</v>
      </c>
      <c r="M59">
        <v>22</v>
      </c>
      <c r="N59">
        <v>16</v>
      </c>
      <c r="O59">
        <v>19</v>
      </c>
    </row>
    <row r="60" spans="7:15" ht="12.75">
      <c r="G60" s="16">
        <f aca="true" t="shared" si="23" ref="G60:G70">G42/E42/15</f>
        <v>1144.7467571588409</v>
      </c>
      <c r="H60" s="16">
        <f aca="true" t="shared" si="24" ref="H60:H70">H42/E42/19</f>
        <v>0</v>
      </c>
      <c r="I60" s="16">
        <f aca="true" t="shared" si="25" ref="I60:I70">I42/E42/15</f>
        <v>0</v>
      </c>
      <c r="J60" s="16">
        <f aca="true" t="shared" si="26" ref="J60:J70">J42/E42/22</f>
        <v>0</v>
      </c>
      <c r="K60" s="16">
        <f aca="true" t="shared" si="27" ref="K60:K70">K42/E42/19</f>
        <v>0</v>
      </c>
      <c r="L60" s="16">
        <f aca="true" t="shared" si="28" ref="L60:L70">L42/E42/20</f>
        <v>20.11904761904762</v>
      </c>
      <c r="M60" s="16">
        <f aca="true" t="shared" si="29" ref="M60:M70">M42/E42/22</f>
        <v>20</v>
      </c>
      <c r="N60" s="16">
        <f aca="true" t="shared" si="30" ref="N60:N70">N42/E42/16</f>
        <v>20</v>
      </c>
      <c r="O60" s="16">
        <f aca="true" t="shared" si="31" ref="O60:O70">O42/E42/19</f>
        <v>20</v>
      </c>
    </row>
    <row r="61" spans="7:15" ht="12.75">
      <c r="G61" s="16">
        <f t="shared" si="23"/>
        <v>1178.3615707814004</v>
      </c>
      <c r="H61" s="16">
        <f t="shared" si="24"/>
        <v>0</v>
      </c>
      <c r="I61" s="16">
        <f t="shared" si="25"/>
        <v>0</v>
      </c>
      <c r="J61" s="16">
        <f t="shared" si="26"/>
        <v>0</v>
      </c>
      <c r="K61" s="16">
        <f t="shared" si="27"/>
        <v>0</v>
      </c>
      <c r="L61" s="16">
        <f t="shared" si="28"/>
        <v>20.113636363636363</v>
      </c>
      <c r="M61" s="16">
        <f t="shared" si="29"/>
        <v>20</v>
      </c>
      <c r="N61" s="16">
        <f t="shared" si="30"/>
        <v>20</v>
      </c>
      <c r="O61" s="16">
        <f t="shared" si="31"/>
        <v>20</v>
      </c>
    </row>
    <row r="62" spans="7:15" ht="12.75">
      <c r="G62" s="16">
        <f t="shared" si="23"/>
        <v>1172.2969274464238</v>
      </c>
      <c r="H62" s="16">
        <f t="shared" si="24"/>
        <v>0</v>
      </c>
      <c r="I62" s="16">
        <f t="shared" si="25"/>
        <v>0</v>
      </c>
      <c r="J62" s="16">
        <f t="shared" si="26"/>
        <v>0</v>
      </c>
      <c r="K62" s="16">
        <f t="shared" si="27"/>
        <v>0</v>
      </c>
      <c r="L62" s="16">
        <f t="shared" si="28"/>
        <v>20.5</v>
      </c>
      <c r="M62" s="16">
        <f t="shared" si="29"/>
        <v>20</v>
      </c>
      <c r="N62" s="16">
        <f t="shared" si="30"/>
        <v>20</v>
      </c>
      <c r="O62" s="16">
        <f t="shared" si="31"/>
        <v>20</v>
      </c>
    </row>
    <row r="63" spans="7:15" ht="12.75">
      <c r="G63" s="16">
        <f t="shared" si="23"/>
        <v>1130.3053045299364</v>
      </c>
      <c r="H63" s="16">
        <f t="shared" si="24"/>
        <v>0</v>
      </c>
      <c r="I63" s="16">
        <f t="shared" si="25"/>
        <v>0</v>
      </c>
      <c r="J63" s="16">
        <f t="shared" si="26"/>
        <v>0</v>
      </c>
      <c r="K63" s="16">
        <f t="shared" si="27"/>
        <v>0</v>
      </c>
      <c r="L63" s="16">
        <f t="shared" si="28"/>
        <v>20.555555555555554</v>
      </c>
      <c r="M63" s="16">
        <f t="shared" si="29"/>
        <v>20</v>
      </c>
      <c r="N63" s="16">
        <f t="shared" si="30"/>
        <v>20</v>
      </c>
      <c r="O63" s="16">
        <f t="shared" si="31"/>
        <v>20</v>
      </c>
    </row>
    <row r="64" spans="7:15" ht="12.75">
      <c r="G64" s="16">
        <f t="shared" si="23"/>
        <v>1189.9994836044411</v>
      </c>
      <c r="H64" s="16">
        <f t="shared" si="24"/>
        <v>0</v>
      </c>
      <c r="I64" s="16">
        <f t="shared" si="25"/>
        <v>0</v>
      </c>
      <c r="J64" s="16">
        <f t="shared" si="26"/>
        <v>0</v>
      </c>
      <c r="K64" s="16">
        <f t="shared" si="27"/>
        <v>0</v>
      </c>
      <c r="L64" s="16">
        <f t="shared" si="28"/>
        <v>21.25</v>
      </c>
      <c r="M64" s="16">
        <f t="shared" si="29"/>
        <v>20</v>
      </c>
      <c r="N64" s="16">
        <f t="shared" si="30"/>
        <v>20</v>
      </c>
      <c r="O64" s="16">
        <f t="shared" si="31"/>
        <v>20</v>
      </c>
    </row>
    <row r="65" spans="7:15" ht="12.75">
      <c r="G65" s="16">
        <f t="shared" si="23"/>
        <v>1341.4395817195973</v>
      </c>
      <c r="H65" s="16">
        <f t="shared" si="24"/>
        <v>0</v>
      </c>
      <c r="I65" s="16">
        <f t="shared" si="25"/>
        <v>0</v>
      </c>
      <c r="J65" s="16">
        <f t="shared" si="26"/>
        <v>0</v>
      </c>
      <c r="K65" s="16">
        <f t="shared" si="27"/>
        <v>0</v>
      </c>
      <c r="L65" s="16">
        <f t="shared" si="28"/>
        <v>20</v>
      </c>
      <c r="M65" s="16">
        <f t="shared" si="29"/>
        <v>20</v>
      </c>
      <c r="N65" s="16">
        <f t="shared" si="30"/>
        <v>20</v>
      </c>
      <c r="O65" s="16">
        <f t="shared" si="31"/>
        <v>20</v>
      </c>
    </row>
    <row r="66" spans="7:15" ht="12.75">
      <c r="G66" s="16">
        <f t="shared" si="23"/>
        <v>1086.2616404165592</v>
      </c>
      <c r="H66" s="16">
        <f t="shared" si="24"/>
        <v>0</v>
      </c>
      <c r="I66" s="16">
        <f t="shared" si="25"/>
        <v>0</v>
      </c>
      <c r="J66" s="16">
        <f t="shared" si="26"/>
        <v>0</v>
      </c>
      <c r="K66" s="16">
        <f t="shared" si="27"/>
        <v>0</v>
      </c>
      <c r="L66" s="16">
        <f t="shared" si="28"/>
        <v>20</v>
      </c>
      <c r="M66" s="16">
        <f t="shared" si="29"/>
        <v>20</v>
      </c>
      <c r="N66" s="16">
        <f t="shared" si="30"/>
        <v>20</v>
      </c>
      <c r="O66" s="16">
        <f t="shared" si="31"/>
        <v>20</v>
      </c>
    </row>
    <row r="67" spans="7:15" ht="12.75">
      <c r="G67" s="16">
        <f t="shared" si="23"/>
        <v>956.3528702986489</v>
      </c>
      <c r="H67" s="16">
        <f t="shared" si="24"/>
        <v>0</v>
      </c>
      <c r="I67" s="16">
        <f t="shared" si="25"/>
        <v>0</v>
      </c>
      <c r="J67" s="16">
        <f t="shared" si="26"/>
        <v>0</v>
      </c>
      <c r="K67" s="16">
        <f t="shared" si="27"/>
        <v>0</v>
      </c>
      <c r="L67" s="16">
        <f t="shared" si="28"/>
        <v>20</v>
      </c>
      <c r="M67" s="16">
        <f t="shared" si="29"/>
        <v>20</v>
      </c>
      <c r="N67" s="16">
        <f t="shared" si="30"/>
        <v>20</v>
      </c>
      <c r="O67" s="16">
        <f t="shared" si="31"/>
        <v>20</v>
      </c>
    </row>
    <row r="68" spans="7:15" ht="12.75">
      <c r="G68" s="16">
        <f t="shared" si="23"/>
        <v>1271.8455977278595</v>
      </c>
      <c r="H68" s="16">
        <f t="shared" si="24"/>
        <v>0</v>
      </c>
      <c r="I68" s="16">
        <f t="shared" si="25"/>
        <v>0</v>
      </c>
      <c r="J68" s="16">
        <f t="shared" si="26"/>
        <v>0</v>
      </c>
      <c r="K68" s="16">
        <f t="shared" si="27"/>
        <v>0</v>
      </c>
      <c r="L68" s="16">
        <f t="shared" si="28"/>
        <v>20</v>
      </c>
      <c r="M68" s="16">
        <f t="shared" si="29"/>
        <v>20</v>
      </c>
      <c r="N68" s="16">
        <f t="shared" si="30"/>
        <v>20</v>
      </c>
      <c r="O68" s="16">
        <f t="shared" si="31"/>
        <v>20</v>
      </c>
    </row>
    <row r="69" spans="7:15" ht="12.75">
      <c r="G69" s="16">
        <f t="shared" si="23"/>
        <v>1049.144848954299</v>
      </c>
      <c r="H69" s="16">
        <f t="shared" si="24"/>
        <v>0</v>
      </c>
      <c r="I69" s="16">
        <f t="shared" si="25"/>
        <v>0</v>
      </c>
      <c r="J69" s="16">
        <f t="shared" si="26"/>
        <v>0</v>
      </c>
      <c r="K69" s="16">
        <f t="shared" si="27"/>
        <v>0</v>
      </c>
      <c r="L69" s="16">
        <f t="shared" si="28"/>
        <v>20</v>
      </c>
      <c r="M69" s="16">
        <f t="shared" si="29"/>
        <v>20</v>
      </c>
      <c r="N69" s="16">
        <f t="shared" si="30"/>
        <v>20</v>
      </c>
      <c r="O69" s="16">
        <f t="shared" si="31"/>
        <v>20</v>
      </c>
    </row>
    <row r="70" spans="7:15" ht="12.75">
      <c r="G70" s="16">
        <f t="shared" si="23"/>
        <v>1253.2872019967294</v>
      </c>
      <c r="H70" s="16">
        <f t="shared" si="24"/>
        <v>0</v>
      </c>
      <c r="I70" s="16">
        <f t="shared" si="25"/>
        <v>0</v>
      </c>
      <c r="J70" s="16">
        <f t="shared" si="26"/>
        <v>0</v>
      </c>
      <c r="K70" s="16">
        <f t="shared" si="27"/>
        <v>0</v>
      </c>
      <c r="L70" s="16">
        <f t="shared" si="28"/>
        <v>20</v>
      </c>
      <c r="M70" s="16">
        <f t="shared" si="29"/>
        <v>20</v>
      </c>
      <c r="N70" s="16">
        <f t="shared" si="30"/>
        <v>20</v>
      </c>
      <c r="O70" s="16">
        <f t="shared" si="31"/>
        <v>20</v>
      </c>
    </row>
  </sheetData>
  <sheetProtection/>
  <mergeCells count="10">
    <mergeCell ref="A2:O2"/>
    <mergeCell ref="A3:O3"/>
    <mergeCell ref="A38:O38"/>
    <mergeCell ref="F40:F41"/>
    <mergeCell ref="G40:O40"/>
    <mergeCell ref="A40:A41"/>
    <mergeCell ref="B40:B41"/>
    <mergeCell ref="C40:C41"/>
    <mergeCell ref="D40:D41"/>
    <mergeCell ref="E40:E4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GorchakovaAA</dc:creator>
  <cp:keywords/>
  <dc:description/>
  <cp:lastModifiedBy>MihailovaEY</cp:lastModifiedBy>
  <cp:lastPrinted>2016-07-12T01:49:05Z</cp:lastPrinted>
  <dcterms:created xsi:type="dcterms:W3CDTF">2015-12-16T05:45:49Z</dcterms:created>
  <dcterms:modified xsi:type="dcterms:W3CDTF">2017-01-12T07:19:14Z</dcterms:modified>
  <cp:category/>
  <cp:version/>
  <cp:contentType/>
  <cp:contentStatus/>
</cp:coreProperties>
</file>